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029"/>
  <workbookPr defaultThemeVersion="124226"/>
  <mc:AlternateContent xmlns:mc="http://schemas.openxmlformats.org/markup-compatibility/2006">
    <mc:Choice Requires="x15">
      <x15ac:absPath xmlns:x15ac="http://schemas.microsoft.com/office/spreadsheetml/2010/11/ac" url="C:\Users\PC-4\OneDrive\Escritorio\"/>
    </mc:Choice>
  </mc:AlternateContent>
  <xr:revisionPtr revIDLastSave="0" documentId="13_ncr:1_{25D42CA2-B236-4EC4-A0FC-584607E9E6B2}" xr6:coauthVersionLast="45" xr6:coauthVersionMax="45" xr10:uidLastSave="{00000000-0000-0000-0000-000000000000}"/>
  <bookViews>
    <workbookView xWindow="-120" yWindow="-120" windowWidth="20730" windowHeight="11160" activeTab="2" xr2:uid="{00000000-000D-0000-FFFF-FFFF00000000}"/>
  </bookViews>
  <sheets>
    <sheet name="Anexo 5" sheetId="1" r:id="rId1"/>
    <sheet name="Instructivo 5" sheetId="2" r:id="rId2"/>
    <sheet name="Anexo 6" sheetId="4" r:id="rId3"/>
    <sheet name="Instructivo 6" sheetId="6" r:id="rId4"/>
    <sheet name="Hoja1" sheetId="7" r:id="rId5"/>
  </sheets>
  <definedNames>
    <definedName name="_xlnm._FilterDatabase" localSheetId="2" hidden="1">'Anexo 6'!$A$6:$O$340</definedName>
    <definedName name="_xlnm.Print_Area" localSheetId="0">'Anexo 5'!$D$9:$F$54</definedName>
  </definedNames>
  <calcPr calcId="191028"/>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333" i="4" l="1"/>
  <c r="I333" i="4"/>
  <c r="K335" i="4"/>
  <c r="I335" i="4"/>
  <c r="K327" i="4"/>
  <c r="I327" i="4"/>
  <c r="K330" i="4"/>
  <c r="I330" i="4"/>
  <c r="L329" i="4"/>
  <c r="K319" i="4"/>
  <c r="I319" i="4"/>
  <c r="K322" i="4"/>
  <c r="I322" i="4"/>
  <c r="K316" i="4"/>
  <c r="K315" i="4"/>
  <c r="I316" i="4"/>
  <c r="I315" i="4"/>
  <c r="K313" i="4"/>
  <c r="K312" i="4"/>
  <c r="I313" i="4"/>
  <c r="I312" i="4"/>
  <c r="K302" i="4"/>
  <c r="I305" i="4"/>
  <c r="I302" i="4"/>
  <c r="K305" i="4"/>
  <c r="K298" i="4"/>
  <c r="K297" i="4"/>
  <c r="I298" i="4"/>
  <c r="I297" i="4"/>
  <c r="K295" i="4"/>
  <c r="K294" i="4"/>
  <c r="I295" i="4"/>
  <c r="I294" i="4"/>
  <c r="K290" i="4"/>
  <c r="I290" i="4"/>
  <c r="K292" i="4"/>
  <c r="I292" i="4"/>
  <c r="K286" i="4"/>
  <c r="K285" i="4"/>
  <c r="I286" i="4"/>
  <c r="I285" i="4"/>
  <c r="K283" i="4"/>
  <c r="K281" i="4"/>
  <c r="K275" i="4"/>
  <c r="I275" i="4"/>
  <c r="I281" i="4"/>
  <c r="I283" i="4"/>
  <c r="K272" i="4"/>
  <c r="K271" i="4"/>
  <c r="I272" i="4"/>
  <c r="I271" i="4"/>
  <c r="K267" i="4"/>
  <c r="K269" i="4"/>
  <c r="I267" i="4"/>
  <c r="I269" i="4"/>
  <c r="K264" i="4"/>
  <c r="K263" i="4"/>
  <c r="I264" i="4"/>
  <c r="I263" i="4"/>
  <c r="K257" i="4"/>
  <c r="I257" i="4"/>
  <c r="K260" i="4"/>
  <c r="I260" i="4"/>
  <c r="K252" i="4"/>
  <c r="K251" i="4"/>
  <c r="I252" i="4"/>
  <c r="I251" i="4"/>
  <c r="K249" i="4"/>
  <c r="K248" i="4"/>
  <c r="I249" i="4"/>
  <c r="I248" i="4"/>
  <c r="K246" i="4"/>
  <c r="K245" i="4"/>
  <c r="I246" i="4"/>
  <c r="I245" i="4"/>
  <c r="K243" i="4"/>
  <c r="K242" i="4"/>
  <c r="I243" i="4"/>
  <c r="I242" i="4"/>
  <c r="K237" i="4"/>
  <c r="K239" i="4"/>
  <c r="I237" i="4"/>
  <c r="I239" i="4"/>
  <c r="K232" i="4"/>
  <c r="I232" i="4"/>
  <c r="K234" i="4"/>
  <c r="I234" i="4"/>
  <c r="K226" i="4"/>
  <c r="I226" i="4"/>
  <c r="K229" i="4"/>
  <c r="I229" i="4"/>
  <c r="K203" i="4"/>
  <c r="I203" i="4"/>
  <c r="K214" i="4"/>
  <c r="I214" i="4"/>
  <c r="K223" i="4"/>
  <c r="I223" i="4"/>
  <c r="K199" i="4"/>
  <c r="K195" i="4"/>
  <c r="K188" i="4"/>
  <c r="K187" i="4"/>
  <c r="I199" i="4"/>
  <c r="I195" i="4"/>
  <c r="I188" i="4"/>
  <c r="K182" i="4"/>
  <c r="K175" i="4"/>
  <c r="K168" i="4"/>
  <c r="K164" i="4"/>
  <c r="I182" i="4"/>
  <c r="I175" i="4"/>
  <c r="I168" i="4"/>
  <c r="I164" i="4"/>
  <c r="K161" i="4"/>
  <c r="K160" i="4"/>
  <c r="I161" i="4"/>
  <c r="I160" i="4"/>
  <c r="K134" i="4"/>
  <c r="I134" i="4"/>
  <c r="K144" i="4"/>
  <c r="I144" i="4"/>
  <c r="L146" i="4"/>
  <c r="L147" i="4"/>
  <c r="L148" i="4"/>
  <c r="L149" i="4"/>
  <c r="L150" i="4"/>
  <c r="L151" i="4"/>
  <c r="L152" i="4"/>
  <c r="L153" i="4"/>
  <c r="L154" i="4"/>
  <c r="L155" i="4"/>
  <c r="L156" i="4"/>
  <c r="L157" i="4"/>
  <c r="L158" i="4"/>
  <c r="L159" i="4"/>
  <c r="L145" i="4"/>
  <c r="K130" i="4"/>
  <c r="K128" i="4"/>
  <c r="K123" i="4"/>
  <c r="I130" i="4"/>
  <c r="I128" i="4"/>
  <c r="I123" i="4"/>
  <c r="L129" i="4"/>
  <c r="K115" i="4"/>
  <c r="K120" i="4"/>
  <c r="I115" i="4"/>
  <c r="I120" i="4"/>
  <c r="K110" i="4"/>
  <c r="K112" i="4"/>
  <c r="I110" i="4"/>
  <c r="I112" i="4"/>
  <c r="K107" i="4"/>
  <c r="K106" i="4"/>
  <c r="I107" i="4"/>
  <c r="I106" i="4"/>
  <c r="L107" i="4"/>
  <c r="L91" i="4"/>
  <c r="L92" i="4"/>
  <c r="L93" i="4"/>
  <c r="L94" i="4"/>
  <c r="L95" i="4"/>
  <c r="L96" i="4"/>
  <c r="L97" i="4"/>
  <c r="L98" i="4"/>
  <c r="L99" i="4"/>
  <c r="L100" i="4"/>
  <c r="L101" i="4"/>
  <c r="L102" i="4"/>
  <c r="L103" i="4"/>
  <c r="L104" i="4"/>
  <c r="L105" i="4"/>
  <c r="K95" i="4"/>
  <c r="K92" i="4"/>
  <c r="I95" i="4"/>
  <c r="I92" i="4"/>
  <c r="K87" i="4"/>
  <c r="K86" i="4"/>
  <c r="I87" i="4"/>
  <c r="I86" i="4"/>
  <c r="K82" i="4"/>
  <c r="K81" i="4"/>
  <c r="I82" i="4"/>
  <c r="I81" i="4"/>
  <c r="K78" i="4"/>
  <c r="K77" i="4"/>
  <c r="I78" i="4"/>
  <c r="I77" i="4"/>
  <c r="K75" i="4"/>
  <c r="K74" i="4"/>
  <c r="I74" i="4"/>
  <c r="K67" i="4"/>
  <c r="K54" i="4"/>
  <c r="I67" i="4"/>
  <c r="I54" i="4"/>
  <c r="K51" i="4"/>
  <c r="K48" i="4"/>
  <c r="K44" i="4"/>
  <c r="I51" i="4"/>
  <c r="I48" i="4"/>
  <c r="I44" i="4"/>
  <c r="K37" i="4"/>
  <c r="K32" i="4"/>
  <c r="I37" i="4"/>
  <c r="I32" i="4"/>
  <c r="I332" i="4"/>
  <c r="K332" i="4"/>
  <c r="I326" i="4"/>
  <c r="K326" i="4"/>
  <c r="I236" i="4"/>
  <c r="I266" i="4"/>
  <c r="I301" i="4"/>
  <c r="I318" i="4"/>
  <c r="K318" i="4"/>
  <c r="K301" i="4"/>
  <c r="I289" i="4"/>
  <c r="K289" i="4"/>
  <c r="K274" i="4"/>
  <c r="I274" i="4"/>
  <c r="K266" i="4"/>
  <c r="I256" i="4"/>
  <c r="K256" i="4"/>
  <c r="K236" i="4"/>
  <c r="I231" i="4"/>
  <c r="K231" i="4"/>
  <c r="I225" i="4"/>
  <c r="K225" i="4"/>
  <c r="I202" i="4"/>
  <c r="K202" i="4"/>
  <c r="I163" i="4"/>
  <c r="K163" i="4"/>
  <c r="I187" i="4"/>
  <c r="K122" i="4"/>
  <c r="I133" i="4"/>
  <c r="K133" i="4"/>
  <c r="K109" i="4"/>
  <c r="I122" i="4"/>
  <c r="I109" i="4"/>
  <c r="I114" i="4"/>
  <c r="K114" i="4"/>
  <c r="K91" i="4"/>
  <c r="I91" i="4"/>
  <c r="K43" i="4"/>
  <c r="I53" i="4"/>
  <c r="K53" i="4"/>
  <c r="I31" i="4"/>
  <c r="K31" i="4"/>
  <c r="I43" i="4"/>
  <c r="K24" i="4"/>
  <c r="I24" i="4"/>
  <c r="K28" i="4"/>
  <c r="I28" i="4"/>
  <c r="K20" i="4"/>
  <c r="K18" i="4"/>
  <c r="I18" i="4"/>
  <c r="I20" i="4"/>
  <c r="K15" i="4"/>
  <c r="K9" i="4"/>
  <c r="I15" i="4"/>
  <c r="I9" i="4"/>
  <c r="K23" i="4"/>
  <c r="I8" i="4"/>
  <c r="K8" i="4"/>
  <c r="I17" i="4"/>
  <c r="K17" i="4"/>
  <c r="I23" i="4"/>
  <c r="L222" i="4"/>
  <c r="L294" i="4"/>
  <c r="L295" i="4"/>
  <c r="L296" i="4"/>
  <c r="L182" i="4"/>
  <c r="L183" i="4"/>
  <c r="L184" i="4"/>
  <c r="L185" i="4"/>
  <c r="L186" i="4"/>
  <c r="L175" i="4"/>
  <c r="L176" i="4"/>
  <c r="L177" i="4"/>
  <c r="L178" i="4"/>
  <c r="L179" i="4"/>
  <c r="L180" i="4"/>
  <c r="L181" i="4"/>
  <c r="L168" i="4"/>
  <c r="L169" i="4"/>
  <c r="L170" i="4"/>
  <c r="L171" i="4"/>
  <c r="L172" i="4"/>
  <c r="L173" i="4"/>
  <c r="L174" i="4"/>
  <c r="L163" i="4"/>
  <c r="L164" i="4"/>
  <c r="L165" i="4"/>
  <c r="L166" i="4"/>
  <c r="L167" i="4"/>
  <c r="L332" i="4"/>
  <c r="L333" i="4"/>
  <c r="L334" i="4"/>
  <c r="L336" i="4"/>
  <c r="L337" i="4"/>
  <c r="L330" i="4"/>
  <c r="L331" i="4"/>
  <c r="L326" i="4"/>
  <c r="L327" i="4"/>
  <c r="L328" i="4"/>
  <c r="L322" i="4"/>
  <c r="L323" i="4"/>
  <c r="L324" i="4"/>
  <c r="L325" i="4"/>
  <c r="L318" i="4"/>
  <c r="L319" i="4"/>
  <c r="L320" i="4"/>
  <c r="L321" i="4"/>
  <c r="L315" i="4"/>
  <c r="L316" i="4"/>
  <c r="L317" i="4"/>
  <c r="L312" i="4"/>
  <c r="L313" i="4"/>
  <c r="L314" i="4"/>
  <c r="L305" i="4"/>
  <c r="L306" i="4"/>
  <c r="L307" i="4"/>
  <c r="L308" i="4"/>
  <c r="L309" i="4"/>
  <c r="L310" i="4"/>
  <c r="L311" i="4"/>
  <c r="L301" i="4"/>
  <c r="L302" i="4"/>
  <c r="L303" i="4"/>
  <c r="L304" i="4"/>
  <c r="L300" i="4"/>
  <c r="L297" i="4"/>
  <c r="L298" i="4"/>
  <c r="L299" i="4"/>
  <c r="L292" i="4"/>
  <c r="L293" i="4"/>
  <c r="L289" i="4"/>
  <c r="L290" i="4"/>
  <c r="L291" i="4"/>
  <c r="L285" i="4"/>
  <c r="L286" i="4"/>
  <c r="L287" i="4"/>
  <c r="L288" i="4"/>
  <c r="L283" i="4"/>
  <c r="L284" i="4"/>
  <c r="L281" i="4"/>
  <c r="L282" i="4"/>
  <c r="L274" i="4"/>
  <c r="L275" i="4"/>
  <c r="L276" i="4"/>
  <c r="L277" i="4"/>
  <c r="L278" i="4"/>
  <c r="L279" i="4"/>
  <c r="L280" i="4"/>
  <c r="L271" i="4"/>
  <c r="L272" i="4"/>
  <c r="L273" i="4"/>
  <c r="L269" i="4"/>
  <c r="L270" i="4"/>
  <c r="L266" i="4"/>
  <c r="L267" i="4"/>
  <c r="L268" i="4"/>
  <c r="L263" i="4"/>
  <c r="L264" i="4"/>
  <c r="L265" i="4"/>
  <c r="L260" i="4"/>
  <c r="L261" i="4"/>
  <c r="L262" i="4"/>
  <c r="L256" i="4"/>
  <c r="L257" i="4"/>
  <c r="L258" i="4"/>
  <c r="L259" i="4"/>
  <c r="L251" i="4"/>
  <c r="L252" i="4"/>
  <c r="L253" i="4"/>
  <c r="L254" i="4"/>
  <c r="L255" i="4"/>
  <c r="L248" i="4"/>
  <c r="L249" i="4"/>
  <c r="L250" i="4"/>
  <c r="L245" i="4"/>
  <c r="L246" i="4"/>
  <c r="L247" i="4"/>
  <c r="L242" i="4"/>
  <c r="L243" i="4"/>
  <c r="L244" i="4"/>
  <c r="L239" i="4"/>
  <c r="L240" i="4"/>
  <c r="L241" i="4"/>
  <c r="L236" i="4"/>
  <c r="L237" i="4"/>
  <c r="L238" i="4"/>
  <c r="L234" i="4"/>
  <c r="L235" i="4"/>
  <c r="L231" i="4"/>
  <c r="L232" i="4"/>
  <c r="L233" i="4"/>
  <c r="L229" i="4"/>
  <c r="L230" i="4"/>
  <c r="L223" i="4"/>
  <c r="L224" i="4"/>
  <c r="L225" i="4"/>
  <c r="L226" i="4"/>
  <c r="L227" i="4"/>
  <c r="L228" i="4"/>
  <c r="L214" i="4"/>
  <c r="L215" i="4"/>
  <c r="L216" i="4"/>
  <c r="L217" i="4"/>
  <c r="L218" i="4"/>
  <c r="L219" i="4"/>
  <c r="L220" i="4"/>
  <c r="L221" i="4"/>
  <c r="L202" i="4"/>
  <c r="L203" i="4"/>
  <c r="L204" i="4"/>
  <c r="L205" i="4"/>
  <c r="L206" i="4"/>
  <c r="L207" i="4"/>
  <c r="L208" i="4"/>
  <c r="L209" i="4"/>
  <c r="L210" i="4"/>
  <c r="L211" i="4"/>
  <c r="L212" i="4"/>
  <c r="L213" i="4"/>
  <c r="L199" i="4"/>
  <c r="L200" i="4"/>
  <c r="L201" i="4"/>
  <c r="L195" i="4"/>
  <c r="L196" i="4"/>
  <c r="L197" i="4"/>
  <c r="L198" i="4"/>
  <c r="L187" i="4"/>
  <c r="L188" i="4"/>
  <c r="L189" i="4"/>
  <c r="L190" i="4"/>
  <c r="L191" i="4"/>
  <c r="L192" i="4"/>
  <c r="L193" i="4"/>
  <c r="L194" i="4"/>
  <c r="L160" i="4"/>
  <c r="L161" i="4"/>
  <c r="L162" i="4"/>
  <c r="L144" i="4"/>
  <c r="L133" i="4"/>
  <c r="L134" i="4"/>
  <c r="L135" i="4"/>
  <c r="L136" i="4"/>
  <c r="L137" i="4"/>
  <c r="L138" i="4"/>
  <c r="L139" i="4"/>
  <c r="L140" i="4"/>
  <c r="L141" i="4"/>
  <c r="L142" i="4"/>
  <c r="L143" i="4"/>
  <c r="L130" i="4"/>
  <c r="L131" i="4"/>
  <c r="L132" i="4"/>
  <c r="L128" i="4"/>
  <c r="L122" i="4"/>
  <c r="L123" i="4"/>
  <c r="L124" i="4"/>
  <c r="L125" i="4"/>
  <c r="L126" i="4"/>
  <c r="L127" i="4"/>
  <c r="L120" i="4"/>
  <c r="L121" i="4"/>
  <c r="L114" i="4"/>
  <c r="L115" i="4"/>
  <c r="L116" i="4"/>
  <c r="L117" i="4"/>
  <c r="L118" i="4"/>
  <c r="L119" i="4"/>
  <c r="L113" i="4"/>
  <c r="L112" i="4"/>
  <c r="L109" i="4"/>
  <c r="L110" i="4"/>
  <c r="L111" i="4"/>
  <c r="L106" i="4"/>
  <c r="L108" i="4"/>
  <c r="L86" i="4"/>
  <c r="L87" i="4"/>
  <c r="L88" i="4"/>
  <c r="L89" i="4"/>
  <c r="L90" i="4"/>
  <c r="L81" i="4"/>
  <c r="L82" i="4"/>
  <c r="L83" i="4"/>
  <c r="L84" i="4"/>
  <c r="L85" i="4"/>
  <c r="L77" i="4"/>
  <c r="L78" i="4"/>
  <c r="L79" i="4"/>
  <c r="L80" i="4"/>
  <c r="L74" i="4"/>
  <c r="L75" i="4"/>
  <c r="L76" i="4"/>
  <c r="L51" i="4"/>
  <c r="L52" i="4"/>
  <c r="L53" i="4"/>
  <c r="L54" i="4"/>
  <c r="L55" i="4"/>
  <c r="L56" i="4"/>
  <c r="L57" i="4"/>
  <c r="L58" i="4"/>
  <c r="L59" i="4"/>
  <c r="L60" i="4"/>
  <c r="L61" i="4"/>
  <c r="L62" i="4"/>
  <c r="L63" i="4"/>
  <c r="L64" i="4"/>
  <c r="L65" i="4"/>
  <c r="L66" i="4"/>
  <c r="L67" i="4"/>
  <c r="L68" i="4"/>
  <c r="L69" i="4"/>
  <c r="L70" i="4"/>
  <c r="L71" i="4"/>
  <c r="L72" i="4"/>
  <c r="L73" i="4"/>
  <c r="L48" i="4"/>
  <c r="L49" i="4"/>
  <c r="L50" i="4"/>
  <c r="L43" i="4"/>
  <c r="L44" i="4"/>
  <c r="L45" i="4"/>
  <c r="L46" i="4"/>
  <c r="L47" i="4"/>
  <c r="L37" i="4"/>
  <c r="L38" i="4"/>
  <c r="L39" i="4"/>
  <c r="L40" i="4"/>
  <c r="L41" i="4"/>
  <c r="L42" i="4"/>
  <c r="L31" i="4"/>
  <c r="L32" i="4"/>
  <c r="L33" i="4"/>
  <c r="L34" i="4"/>
  <c r="L35" i="4"/>
  <c r="L36" i="4"/>
  <c r="L28" i="4"/>
  <c r="L29" i="4"/>
  <c r="L30" i="4"/>
  <c r="L23" i="4"/>
  <c r="L24" i="4"/>
  <c r="L25" i="4"/>
  <c r="L26" i="4"/>
  <c r="L27" i="4"/>
  <c r="L20" i="4"/>
  <c r="L21" i="4"/>
  <c r="L22" i="4"/>
  <c r="L19" i="4"/>
  <c r="L18" i="4"/>
  <c r="L17" i="4"/>
  <c r="L15" i="4"/>
  <c r="L16" i="4"/>
  <c r="L9" i="4"/>
  <c r="L10" i="4"/>
  <c r="L11" i="4"/>
  <c r="L12" i="4"/>
  <c r="L13" i="4"/>
  <c r="L14" i="4"/>
  <c r="L8" i="4"/>
  <c r="K338" i="4"/>
  <c r="I338" i="4"/>
  <c r="F54" i="1"/>
  <c r="E54" i="1"/>
</calcChain>
</file>

<file path=xl/sharedStrings.xml><?xml version="1.0" encoding="utf-8"?>
<sst xmlns="http://schemas.openxmlformats.org/spreadsheetml/2006/main" count="3415" uniqueCount="912">
  <si>
    <t>Identificador</t>
  </si>
  <si>
    <t>Descripción</t>
  </si>
  <si>
    <t>Enuncie el Nombre oficial del municipio o en su caso del organismo operador</t>
  </si>
  <si>
    <t>Especifique la fecha de inicio del periodo que reportará en formato DD-MMM (01-Ene)</t>
  </si>
  <si>
    <t>Especifique la fecha final del periodo que reportará en formato DD-MMM (31-Mar)</t>
  </si>
  <si>
    <t>Especifique el año del periodo que reportara en formato numérico (2013,2014, 2015)</t>
  </si>
  <si>
    <t>Especifique el Nombre Común por el cual se conoce al Programa</t>
  </si>
  <si>
    <t>El presupuesto de egresos para el programa especificado será desglosado por importe aprobado para el periodo y ejercido en el periodo</t>
  </si>
  <si>
    <t>Anotar el nombre del Presidente Municipal, y plasmar su firma;</t>
  </si>
  <si>
    <t>Anotar el nombre del Síndico, y plasmar su firma;</t>
  </si>
  <si>
    <t>Anotar el nombre del Tesorero Municipal, y plasmar su firma;</t>
  </si>
  <si>
    <t>Anotar el nombre del Contralor Municipal, y plasmar su firma.</t>
  </si>
  <si>
    <t>Relación que guarda el programa especificado con los objetivos derivados de la planeación.</t>
  </si>
  <si>
    <t>Texto específico del Objetivo del  Plan Municipal de Desarrollo al cual contribuye el programa.</t>
  </si>
  <si>
    <t>Texto específico del Objetivo del  Plan Estatal de Desarrollo al cual contribuye el programa.</t>
  </si>
  <si>
    <t>Texto específico del Objetivo del  Plan Nacional de Desarrollo al cual contribuye el programa.</t>
  </si>
  <si>
    <t>Especifique la Unidad Programática Presupuestaria de la cual depende la Unidad Responsable del Programa</t>
  </si>
  <si>
    <t>Especifique la Unidad Responsable que deberá responder por los resultados del programa</t>
  </si>
  <si>
    <t>Especificar si se trata de recursos de origen Federal, Estatal, Municipal etc.</t>
  </si>
  <si>
    <t xml:space="preserve">Enuncie el Objetivo general del programa, el cual deberá especifacar claramente el fin al que se desea llegar con la implementación del mismo. </t>
  </si>
  <si>
    <t>Señalar el nivel del logro esperado</t>
  </si>
  <si>
    <t>Señalar el nivel de logro alcanzado</t>
  </si>
  <si>
    <t>Expresar de manera porcentual la relación de la meta programada respecto de la meta realizada en los terminos del nivel de logro esperado respecto al alcanzado.</t>
  </si>
  <si>
    <t xml:space="preserve">Enuncie el Objetivo general del programa, el cual deberá especifacar claramente el fin al que se desea llegar mediante su implementación. </t>
  </si>
  <si>
    <t>Expresar de manera concreta la forma en que se quiere expresar el resultado de la medición al
aplicar el indicador</t>
  </si>
  <si>
    <r>
      <t xml:space="preserve">Señalar  la expresión cuantitativa o, en su caso, cualitativa que proporcione un medio sencillo y fiable para </t>
    </r>
    <r>
      <rPr>
        <sz val="11"/>
        <rFont val="Calibri"/>
        <family val="2"/>
        <scheme val="minor"/>
      </rPr>
      <t>medir</t>
    </r>
    <r>
      <rPr>
        <sz val="11"/>
        <color theme="1"/>
        <rFont val="Calibri"/>
        <family val="2"/>
        <scheme val="minor"/>
      </rPr>
      <t xml:space="preserve"> logros, reflejar los cambios vinculados con las acciones del programa, monitorear y evaluar sus resultados</t>
    </r>
  </si>
  <si>
    <t>Importe Autorizado Inicial en el Presupuesto de Egresos para el programa específico</t>
  </si>
  <si>
    <t>Importe del Presupuesto de Egresos en el momento contable Devengado para el programa específico.</t>
  </si>
  <si>
    <t>El importe será desglosado en:  Autorizado Inicial y Devengado</t>
  </si>
  <si>
    <t>ANEXO 5: VINCULACIÓN DE OBJETIVOS</t>
  </si>
  <si>
    <t>ANEXO 6: INFORME DEL AVANCE PROGRAMÁTICO PRESUPUESTARIO</t>
  </si>
  <si>
    <t>Instructivo de llenado del anexo número 5</t>
  </si>
  <si>
    <t>Instructivo de llenado del anexo número 6</t>
  </si>
  <si>
    <t>MUNICIPIO:</t>
  </si>
  <si>
    <t>UNIDAD PROGRAMÁTICA PRESUPUESTARIA ___(5)___</t>
  </si>
  <si>
    <t>UNIDAD RESPONSABLE  ___(6)___</t>
  </si>
  <si>
    <t>OBJETIVO GENERAL DEL PROGRAMA ___(8)___</t>
  </si>
  <si>
    <t>PRESUPUESTO DE EGRESOS POR PROGRAMA __(9)__</t>
  </si>
  <si>
    <t>IMPORTE __(10)__</t>
  </si>
  <si>
    <t xml:space="preserve">APROBADO __(11)__ </t>
  </si>
  <si>
    <t>DEVENGADO ___(12)__</t>
  </si>
  <si>
    <t>VINCULACIÓN ___(13)___</t>
  </si>
  <si>
    <t>PRIORIDAD PARA EL DESARROLLO __(14)__</t>
  </si>
  <si>
    <t>OBJETIVO DEL PLAN MUNICIPAL DE DESARROLLO  ___(15)__</t>
  </si>
  <si>
    <t>OBJETIVO DEL PLAN ESTATAL DESARROLLO  ___(16)__</t>
  </si>
  <si>
    <t>OBJETIVO DEL PLAN NACIONAL DE DESARROLLO  ___(17)__</t>
  </si>
  <si>
    <t>________________________</t>
  </si>
  <si>
    <t>PRESIDENTE MUNICIPAL</t>
  </si>
  <si>
    <t>SÍNDICO</t>
  </si>
  <si>
    <t>TESORERO MUNICIPAL</t>
  </si>
  <si>
    <t>CONTRALOR MUNICIPAL</t>
  </si>
  <si>
    <t>ELABORÓ</t>
  </si>
  <si>
    <t>"Bajo protesta de decir verdad, declaramos que este reporte y sus notas son razonablemente correctos, y son responsabilidad del emisor."</t>
  </si>
  <si>
    <t>UNIDAD PROGRAMÁTICA PRESUPUESTARIA  __(5)__</t>
  </si>
  <si>
    <t>UNIDAD  RESPONSABLE  __(6)__</t>
  </si>
  <si>
    <t>OBJETIVO GENERAL DEL PROGRAMA   ___(8)__</t>
  </si>
  <si>
    <t>ORIGEN DEL RECURSO   __(9)__</t>
  </si>
  <si>
    <t>INDICADOR __(10)__</t>
  </si>
  <si>
    <t>UNIDAD DE MEDIDA __(11)__</t>
  </si>
  <si>
    <t>META PROGRAMADA ___(12)__</t>
  </si>
  <si>
    <t>IMPORTE AUTORIZADO ___(13)__</t>
  </si>
  <si>
    <t>META REALIZADA ___(14)__</t>
  </si>
  <si>
    <t>IMPORTE DEVENGADO  ___(15)__</t>
  </si>
  <si>
    <t>% DEL CUMPLIMIENTO DE LA META  __(16)__</t>
  </si>
  <si>
    <t>BENEFICIARIOS</t>
  </si>
  <si>
    <t xml:space="preserve">TIPO __(17)__ </t>
  </si>
  <si>
    <t xml:space="preserve">CANTIDAD__(18)__ </t>
  </si>
  <si>
    <t xml:space="preserve">Texto específico de la  Prioridad del desarrollo establecida en el Plan Municipal de Desarrollo, en los términos del Artículo 108 de la Ley Organica Municipal del Estado de Michoacán de Ocampo,  a la cual contribuye el programa. </t>
  </si>
  <si>
    <t>Especificar la población objetivo a la cual se dirige el programa. (Adultos, niños, mujeres, servidores públicos, etc).</t>
  </si>
  <si>
    <t>Indicar la cantidad absoluta de beneficiarios</t>
  </si>
  <si>
    <t>JACONA, MICHOACÁN</t>
  </si>
  <si>
    <t>Asuntos Agropecuarios</t>
  </si>
  <si>
    <t>Presidencia</t>
  </si>
  <si>
    <t>Tesorería</t>
  </si>
  <si>
    <t>Sindicatura</t>
  </si>
  <si>
    <t>Contraloría</t>
  </si>
  <si>
    <t>4.10. Construir un sector agropecuario y pesquero productivo que garantice la seguridad alimentaria del país.</t>
  </si>
  <si>
    <t>2.2. Transitar hacia una sociedad equitativa e incluyente.</t>
  </si>
  <si>
    <t>1.4. Garantizar un Sistema de Justicia Penal eficaz, expedito, imparcial y transparente.</t>
  </si>
  <si>
    <t>4.4. Impulsar y orientar un crecimiento verde incluyente y facilitador que preserve nuestro patrimonio natural al mismo tiempo que riqueza, competitividad y empleo.</t>
  </si>
  <si>
    <t>4.1. Mantener la estabilidad macroeconómica del país.</t>
  </si>
  <si>
    <t>4.1 Reactivar la economía para alcanzar el desarrollo integral del Estado.</t>
  </si>
  <si>
    <t>5.1 Garantizar la inclusión y equidad educativa, salud y vivienda entre todos los grupos de la población.</t>
  </si>
  <si>
    <t>3.1 Involucrar a la comunidad a través de la participación ciudadana para promover el bienestar social.</t>
  </si>
  <si>
    <t>7.3 Propiciar prosperidad urbana para lograr mejor calidad de vida construyendo entornos simbióticos con la naturaleza.</t>
  </si>
  <si>
    <t>9.2 Transparentar la asignación y el uso de los recursos de cada uno de los programas de gobierno, para dar certidumbre en la eficencia del gasto público.</t>
  </si>
  <si>
    <t>Acciones</t>
  </si>
  <si>
    <t>Capacitaciones</t>
  </si>
  <si>
    <t>Eventos</t>
  </si>
  <si>
    <t>DIF Municipal</t>
  </si>
  <si>
    <t>Secretaría del Ayuntamiento</t>
  </si>
  <si>
    <t>Dirección de Seguridad Pública y Tránsito</t>
  </si>
  <si>
    <t>Talleres</t>
  </si>
  <si>
    <t>Uniformes</t>
  </si>
  <si>
    <t>Circuitos</t>
  </si>
  <si>
    <t>NOMBRE DEL PROGRAMA (Nivel Fin)</t>
  </si>
  <si>
    <t>Habitantes</t>
  </si>
  <si>
    <t xml:space="preserve">PROGRAMA  </t>
  </si>
  <si>
    <t>Puntos porcentuales</t>
  </si>
  <si>
    <t>Fin</t>
  </si>
  <si>
    <t>Propósito</t>
  </si>
  <si>
    <t>Componente</t>
  </si>
  <si>
    <t>Nivel Prográmatico</t>
  </si>
  <si>
    <t>Lic. Cesar Federico Cortés Ayala</t>
  </si>
  <si>
    <t>L. C. Gabriela Guadalupe Garibay Ochoa</t>
  </si>
  <si>
    <t>EVESDIF=(Eventos especiales realizados/Eventos especiales programados)*100</t>
  </si>
  <si>
    <t>TALINF=(Talleres vivenciales, preventivos y o informativos impartidos/Talleres vivenciales, preventivos y o informativos programadados para impartir)*100</t>
  </si>
  <si>
    <t>DESHFAM=(Acciones realizada para el desarrollo de habilidades del buen trato a la familia/Acciones para el desarrollo de habilidades del buen trato a la familia programadas a realizar)*100</t>
  </si>
  <si>
    <t>PREVFAM=(Acciones realizadas para la prevención de la violencia intrafamilia/Acciones para la prevención de la violencia intrafamiliar programadas)*100</t>
  </si>
  <si>
    <t>PERVIOL=(Acciones de atención a personas violentadas realizadas/Acciones de atención a personas violentadas programadas)*100</t>
  </si>
  <si>
    <t>EU= (Uniformes entregados/uniformes programados)*100</t>
  </si>
  <si>
    <t>APC=(Eventos ejecutados/Eventos solicitados)*100</t>
  </si>
  <si>
    <t>COEM=(Llamadas de emergencia atendidas/Llamadas de emergencias recibidas)*100</t>
  </si>
  <si>
    <t>CAPPOL=(Capacitaciones impartidas a elementos de la policia municipal, tránsito y protección civil/Capacitaciones a elementos de la policia municipal, tránsito y protección civil programadas)*100</t>
  </si>
  <si>
    <t>ALPUB=(Circuitos instalados de alumbrado público/Circuitos programados para instalar)*100</t>
  </si>
  <si>
    <t>2.4.- Manejo de la deuda pública.- Convertir la deuda operativa del municipio en deuda pública municipal procurando contratar el apalancamiento financiero en condiciones óptimas para el municipio, para destinar más recursos a la obra publica.</t>
  </si>
  <si>
    <t>2.5.- Organización.- Redimensionar la estructura organizacional hasta alcanzar niveles ópitmos en las Unidades Responsables.</t>
  </si>
  <si>
    <t>2.6.- Capacitación, adiestramiento y desarrollo del Recurso Humano de la Administración Pública Municipal.</t>
  </si>
  <si>
    <t>2.7.- Planeación y control interno.-  Fortalecer los instrumentos de planeación y procesos que promuevan la consecución de las metas establecidas, que respalden a las autoridades municipales en la toma de decisiones encaminadas a lograr los objetivos institucionales.</t>
  </si>
  <si>
    <t>2.8.- Fortalecimiento del marco normativo municipal.- Revisar, actualizar y aplicar el marco normativo municipal.</t>
  </si>
  <si>
    <t>3.1.- Empleo.- Procurar la atraccion de inversiones y el fortalecimiento del empleo.</t>
  </si>
  <si>
    <t>3.2.- El transporte público como factor de movilidad social.</t>
  </si>
  <si>
    <t>3.3.- Comercio y prestadores de servicios.- Fortalecer los esquemas de mejora regulatoria, ordenamiento y promoción comercial y de servicios locales, en coordinación con los distintos órdenes gobierno.</t>
  </si>
  <si>
    <t>3.4.- Agricultura, Agroindustria e industria.  Implementar programas municipales de productividad, aprovechamiento sustentable y promoción comercial de productos locales, fortalecimiento de las agroindutrias y el fomento del sector industrial en el municipio en coordinación con los distntos órdenes de gobierno.</t>
  </si>
  <si>
    <t>4.1.- Reducción de la Pobreza.- Contribuir a disminuir la pobreza mediante el financiamiento de servicios públicos, obras, acciones e inversiones que beneficien directamente a la población en esa condición, mediante la colaboración en programas federales y estatales de desarrollo social y comunitario.</t>
  </si>
  <si>
    <t>4.2.- Combate al Rezago Educativo.- Contribuir a elevar la calidad y cobertura de la educación básica en el municipio, en coordinación con otros órdenes de gobierno.</t>
  </si>
  <si>
    <t>4.3.- Grupos vulnerables.- Contribuir al mejoramiento de las condiciones de vida de la población en situación de vulnerabilidad social y propiciar la equidad en el acceso a las oportunidades de desarrollo.</t>
  </si>
  <si>
    <t>4.4.- Deporte y recreación.- Fortalecer las actividades deportivas en el municipio.</t>
  </si>
  <si>
    <t>4.5.- Salud.- Fortalecimiento de las acciones de la promoción de la salud, para reducir la morbilidad y la mortalidad en el municipio.</t>
  </si>
  <si>
    <t>5.1.- Fortalecimiento de la identidad y el sentido de pertenencia.- Establecer la generación de un verdadero sentido de identidad y pertenencia para los jaconenses, por medio de los elementos nativos de nuestro municipio.</t>
  </si>
  <si>
    <t>5.2.- Elementos diferenciadores del municipio de Jacona.- Identificiar y promover los elementos diferenciadores del municipio.</t>
  </si>
  <si>
    <t>6.1.- Parques y Lagos.-Generar un programa de proyección turística de parques y lagos del municipio para posicionar la imagen de Jacona ante el turismo local, regional, nacional y extranjero; mediante campañas promoción tradicional y digital</t>
  </si>
  <si>
    <t>6.2.-Turismo Religioso.- Fortalecer y promover al municipio como destino de turismo religioso  a nivel nacional e internacional.</t>
  </si>
  <si>
    <t>6.3.- Turismo histórico.- Generar puntos de interés turistíco histórico en el municipio, a través de las zonas arqueológicas del municipio.</t>
  </si>
  <si>
    <t>7.1.- Mantenimiento de calles.- Mantener en condiciones óptimas las arterias existentes en el sistema vial, para impulsar la movilidad y comunicación terrestre de población.</t>
  </si>
  <si>
    <t>7.10.- Panteones.-  Dar mantenimiento adeuado  los espacios públicos destinados a inhumación de restos humanos.</t>
  </si>
  <si>
    <t>7.11.- Rastro.- Fomentar que el mayor número de sacrificos de ganado en el municipio se realice en el rastro municipial en condiciones de sanidad e higiene.</t>
  </si>
  <si>
    <t>7.2.- Agua potable.- Agua potable.- Reducir el deficit en el servicio de agua potable en viviendas particules.</t>
  </si>
  <si>
    <t>7.3.- Drenaje y alcantarillado.- Reducir el deficit en el servicio de drenaje en viviendas particulares y alcantarillado en arterias viales para la conducción de aguas residuales y pluviales.</t>
  </si>
  <si>
    <t>7.4.- Tratamiento de aguas residuales.- Fomentar y promover la creación de la planta de tratamiento de aguas residuales en el municipio.</t>
  </si>
  <si>
    <t>7.5.- Limpia, recolección, manejo y tratamiento de residuos sólidos.- Abatir el deficit en la prestación del servicio de recolección de los residuos solidos, así como fortalecer los mecanismos de traslado, tratamiento y disposición final de los residuos, con apego a la normatividad.</t>
  </si>
  <si>
    <t>7.7.- Parques y jardines.-  Abatir el deficit y mantener los espacios públicos destinados a la convivencia social y la recreación.</t>
  </si>
  <si>
    <t>7.8.- Alumbrado público.-  Abatir el deficit y dar mantenimiento adecuado a la red de alumbrado público.</t>
  </si>
  <si>
    <t>7.9.- Mercados públicos.- Abatir el deficit y dar manteminiento a los espacios públicos municipales destinados al abasto de artículos  de consumo básico.</t>
  </si>
  <si>
    <t>8.1.- Infraestructura educativa.- Fortalecer y ampliar la infraestructura educativa en el municipio en coordinación con otros órdenes de gobierno.</t>
  </si>
  <si>
    <t>8.3.- Infraestructura urbana.-  Ampliar y fortalecer la infraestructura urbana en el municipio.</t>
  </si>
  <si>
    <t>8.4.- Infraestructura turística.- Ampliar y fortalecer la infraestructura turística en el municipio.</t>
  </si>
  <si>
    <t>8.6.- Construcción y rehabilitación de vialidades.- Ampliar y rehabilitar las vialides del municipio.</t>
  </si>
  <si>
    <t>9.1.- Planeación urbana.- Reducir los usos y aprovechamientos del suelo en los centros de poblacion del municipio, con el fin de utilizar y aprovechar el territorio de manera ordenada y sustentable.</t>
  </si>
  <si>
    <t>9.2.- Ordenamiento ecológico y medio ambiente.- Regular e inducir los usos y aprovechamientos del suelo con el fin de lograr la protección, preservación y aprovechamiento sustentable de los recursos naturales.</t>
  </si>
  <si>
    <t>9.3.- Prevención y protección de riesgos ambientales.-  Disminuir, tendiente a erradicar, los asentamientos humanos en zonas de riesgo, así como proteger, asistir y prevenir a la población en caso de una contingencia o desastre natural.</t>
  </si>
  <si>
    <t>1.1.- Prevención social de la violencia y la delincuencia.- Reducir los índices de inseguridad mediante la promoción de la cultura de la prevención social de la violencia y la delincuencia</t>
  </si>
  <si>
    <t>1.2.- Policía preventiva.- Contar con una policía preventiva equipada, capacitada, eficaz y eficiente.</t>
  </si>
  <si>
    <t>1.3.- Tránsito.- Mejorar el tráfico vehicular y reducir los accidentes viales.</t>
  </si>
  <si>
    <t>2.1.- Transparencia y acceso a la información pública.- Fortalecer los esquemas de trasparencia y acceso a la información pública para la ciudadanía.</t>
  </si>
  <si>
    <t>2.2.- Recaudación de contribuciones.- Incentivar el manejo sostenible de las finanzas públicas municipales, impulsando las bases para el logro de balances presupuestarios sostenibles y el uso eficiente de los recursos públicos.</t>
  </si>
  <si>
    <t>2.3.- Ejercicio del gasto público.- Promover un ejercicio del gasto público responsable, eficaz, eficiente y trasparente que promueva condiciones de bienestar para la población.</t>
  </si>
  <si>
    <t>1.1.- Prevención social de la violencia y la delincuencia.</t>
  </si>
  <si>
    <t>1.2.- Policía preventiva.</t>
  </si>
  <si>
    <t>1.3.- Tránsito.</t>
  </si>
  <si>
    <t>2.1.- Transparencia y acceso a la información pública.</t>
  </si>
  <si>
    <t>2.2.- Recaudación de contribuciones.</t>
  </si>
  <si>
    <t>2.3.- Ejercicio del gasto público.</t>
  </si>
  <si>
    <t>2.4.- Manejo de la deuda pública.</t>
  </si>
  <si>
    <t>2.5.- Organización.</t>
  </si>
  <si>
    <t>2.6.- Capacitación, adiestramiento y desarrollo del Recurso Humano.</t>
  </si>
  <si>
    <t>2.7.- Planeación y control interno.</t>
  </si>
  <si>
    <t>2.8.- Fortalecimiento del marco normativo municipal.</t>
  </si>
  <si>
    <t>3.1.- Empleo.</t>
  </si>
  <si>
    <t>3.2.- El transporte público como factor de movilidad.</t>
  </si>
  <si>
    <t>3.3.- Comercio y prestadores de servicios.</t>
  </si>
  <si>
    <t xml:space="preserve">3.4.- Agricultura, Agroindustria e industria. </t>
  </si>
  <si>
    <t>4.1.- Reducción de la Pobreza.</t>
  </si>
  <si>
    <t>4.2.- Combate al Rezago Educativo.</t>
  </si>
  <si>
    <t>4.3.- Grupos vulnerables.</t>
  </si>
  <si>
    <t>4.4.- Deporte y recreación.</t>
  </si>
  <si>
    <t>4.5.- Salud.</t>
  </si>
  <si>
    <t>5.1.- Fortalecimiento de la identidad y el sentido de pertenencia.</t>
  </si>
  <si>
    <t>5.2.- Elementos diferenciadores del municipio de Jacona.</t>
  </si>
  <si>
    <t>6.1.- Parques y Lagos.</t>
  </si>
  <si>
    <t>6.2.-Turismo Religioso.</t>
  </si>
  <si>
    <t>6.3.- Turismo histórico.</t>
  </si>
  <si>
    <t>7.1.- Mantenimiento de calles.</t>
  </si>
  <si>
    <t>7.10.- Panteones.</t>
  </si>
  <si>
    <t>7.11.- Rastro.</t>
  </si>
  <si>
    <t>7.2.- Agua potable.</t>
  </si>
  <si>
    <t>7.3.- Drenaje y alcantarillado.</t>
  </si>
  <si>
    <t>7.4.- Tratamiento de aguas residuales.</t>
  </si>
  <si>
    <t>7.5.- Limpia, recolección, manejo y tratamiento de residuos sólidos.</t>
  </si>
  <si>
    <t>7.7.- Parques y jardines.</t>
  </si>
  <si>
    <t>7.8.- Alumbrado público.</t>
  </si>
  <si>
    <t>7.9.- Mercados públicos.</t>
  </si>
  <si>
    <t>8.1.- Infraestructura educativa.</t>
  </si>
  <si>
    <t>8.3.- Infraestructura urbana.</t>
  </si>
  <si>
    <t>8.4.- Infraestructura turística.</t>
  </si>
  <si>
    <t>8.6.- Construcción y rehabilitación de vialidades.</t>
  </si>
  <si>
    <t>9.1.- Planeación urbana.</t>
  </si>
  <si>
    <t>9.2.- Ordenamiento ecológico y medio ambiente.</t>
  </si>
  <si>
    <t>9.3.- Prevención y protección de riesgos ambientales.</t>
  </si>
  <si>
    <t>Municipio de Jacona, Mich.</t>
  </si>
  <si>
    <t>Oficialía Mayor</t>
  </si>
  <si>
    <t>Desarrollo Social</t>
  </si>
  <si>
    <t>Planeación y Desarrollo Urbano</t>
  </si>
  <si>
    <t>Obras y Servicios Públicos</t>
  </si>
  <si>
    <t>Aseo Público</t>
  </si>
  <si>
    <t>1.- Seguridad.</t>
  </si>
  <si>
    <t>2.- Desarrollo institucional.</t>
  </si>
  <si>
    <t>3.- Inversión privada.</t>
  </si>
  <si>
    <t>4.- Desarrollo social.</t>
  </si>
  <si>
    <t>5.- Pertenencia e identidad.</t>
  </si>
  <si>
    <t>6.- Turismo.</t>
  </si>
  <si>
    <t>7.- Servicios Públicos.</t>
  </si>
  <si>
    <t>8.- Infraestructura y Equipamiento Urbano.</t>
  </si>
  <si>
    <t>9.- Desarrollo Territorial y Medio Ambiente.</t>
  </si>
  <si>
    <t>1.1.1.- Promover la concientización y la formación de la cultura civica y de prevencion, principalmente en el sector de niños y jóvenes.</t>
  </si>
  <si>
    <t>1.1.1.1.- Programa Municipal  para la Prevención de la Violencia Intrafamiliar.</t>
  </si>
  <si>
    <t>1.1.1.2.- Programa Municipal de Desarrollo de Habilidades del buen Trato en la Familia.</t>
  </si>
  <si>
    <t>1.1.1.3.- Programa Municipal de Talleres Prevención de Conductas Nocivas.</t>
  </si>
  <si>
    <t>1.1.1.4.- Programa Municipal para Atención de Personas con Eventos de Violencia.</t>
  </si>
  <si>
    <t>1.1.1.5.- Programa Municipal de Eventos Especiales.</t>
  </si>
  <si>
    <t>1.1.2.- Creación de redes ciudadana para la prevención del delito.</t>
  </si>
  <si>
    <t>1.1.2.1.- Programa Municipal de Redes Ciudadanas de Prevención del Delito</t>
  </si>
  <si>
    <t>REDC=(Acciones realizadas/Acciones programadas)*100</t>
  </si>
  <si>
    <t>1.2.1.- Capacitación de los elemento de seguridad pública.</t>
  </si>
  <si>
    <t>1.2.1.1.- Programa Municipal de Capacitación a Elementos de la Policia Municipal, Tránsito y Protección Civil.</t>
  </si>
  <si>
    <t>1.2.2.- Equipamiento de los elementos de seguridad pública.</t>
  </si>
  <si>
    <t>1.2.2.1.- Programa Municipal de Entrega de Uniformes para elemento de la Policía y PC</t>
  </si>
  <si>
    <t>1.2.2.2.- Programa Municipal de Dotación de Equipos de Comunicación</t>
  </si>
  <si>
    <t>EQRAD=(Radios comprados/Radios programados a compra)*100</t>
  </si>
  <si>
    <t>Radios</t>
  </si>
  <si>
    <t>1.3.1.- Promocion de la cultura vial.</t>
  </si>
  <si>
    <t>1.3.1.1.- Programa Municipal de Formación de Cultura Vial</t>
  </si>
  <si>
    <t>1.3.1.2.- Programa de apoyo de Protección Civil.</t>
  </si>
  <si>
    <t>1.3.1.3.- Programa Municipal de Cobertura de Emergencias.</t>
  </si>
  <si>
    <t>1.3.2.- Equipamiento vial.</t>
  </si>
  <si>
    <t>1.3.2.1.- Programa Municipal de Renovación de Semáforos</t>
  </si>
  <si>
    <t>1.3.2.3.- Programa Municipal de Ampliación del Alumbrado Público.</t>
  </si>
  <si>
    <t>CAMV=(Campañas realizadas/Campañas programadas)*100</t>
  </si>
  <si>
    <t>RENSEM=(Acciones realizadas/Acciones programadas)*100</t>
  </si>
  <si>
    <t>Campañas</t>
  </si>
  <si>
    <t>2.1.1.- Implementar acciones para hacer más accesible la información de la página de transparencia a los ciudadanos.</t>
  </si>
  <si>
    <t>2.1.1.1.- Programa Municipal de Atención y seguimiento a solicitudes de Acceso a la Información Pública.</t>
  </si>
  <si>
    <t>2.1.1.2.- Programa Municipal de Apoyo Logístico y Protocolo.</t>
  </si>
  <si>
    <t>2.1.1.3.- Programa de Audiencia Ciudadana a la Sociedad del Municipio. PRESIDENCIA</t>
  </si>
  <si>
    <t>2.1.1.4.- Programa Municipal de Rediseño y Actualización de la Página de Transparencia</t>
  </si>
  <si>
    <t>2.1.2.-  Apoyar, fomentar y fortalecer el sistema anticorrupción municipal.</t>
  </si>
  <si>
    <t>2.1.2.1.- Programa Municipal de Integración de Comités Contraloría Social.</t>
  </si>
  <si>
    <t>2.1.2.2.- Programa Municipal de Atención de Quejas de la Ciudadanía.</t>
  </si>
  <si>
    <t>2.1.2.3.- Programa Municipal de Seguimiento y Solventación a los Pliegos de la ASM.</t>
  </si>
  <si>
    <t>2.1.2.4.- Programa Municipal de Seguimiento y Solventación a los Pliegos de la ASF.</t>
  </si>
  <si>
    <t>2.1.2.5.- Programa Municipal de Seguimiento a las Recomendaciones realizadas por la Secretaría de la Contraloría del Estado.</t>
  </si>
  <si>
    <t>SOLAIP=(Solicitudes de acceso a la información pública recibidas/Solicitudes de acceso a la información pública atendidas)*100</t>
  </si>
  <si>
    <t>ALE=(Apoyos logísticos realizados/apoyos logísticos solicitados)*100</t>
  </si>
  <si>
    <t>AUCI=(audiencias atendidas/audiencias solicitadas)*100</t>
  </si>
  <si>
    <t>AWTR=(Acciones realizadas/Acciones programadas)*100</t>
  </si>
  <si>
    <t>CONSOC=(Comités de Contraloría Social integrados/Comités de Contraloría Social programados para integración)*100</t>
  </si>
  <si>
    <t>QUEJATEN=(Quejas atendidas por diferentes medios en Contraloría/Quejas recibidas por diferentes medios en la Contraloría)*100</t>
  </si>
  <si>
    <t>PLIASM=(Observaciones solventadas/Observaciones realizadas por la ASM)*100</t>
  </si>
  <si>
    <t>PLIASF=(Observaciones solventadas/Observaciones realizadas por la ASF)*100</t>
  </si>
  <si>
    <t>RECONTREDO=(Recomendaciones de la Contraloría del Estado atendidas/Recomendaciones de la Contraloría del Estado realizadas al Ayuntamiento)*100</t>
  </si>
  <si>
    <t>Solicitudes recibidas</t>
  </si>
  <si>
    <t>Apoyos</t>
  </si>
  <si>
    <t>Audiencias</t>
  </si>
  <si>
    <t>Comités integrados</t>
  </si>
  <si>
    <t>Quejas recibidas</t>
  </si>
  <si>
    <t>Observaciones de la ASM</t>
  </si>
  <si>
    <t>Observaciones de la ASF</t>
  </si>
  <si>
    <t xml:space="preserve">Recomendaciones </t>
  </si>
  <si>
    <t>2.2.1.-  Revisión y actulización del catastro municipal.</t>
  </si>
  <si>
    <t>2.2.1.1.- Programa de Pago de Derechos por Adquisición de Bienes Inmuebles de los Particulares.</t>
  </si>
  <si>
    <t>2.2.1.2.- Programa Municipal de Actualización y Corrección de Base de Datos.</t>
  </si>
  <si>
    <t>2.2.1.3.- Programa Municipal de Actualización Cartografica.</t>
  </si>
  <si>
    <t>2.2.2.1.- Programa de Actualización de equipos de computo  en Hardware y Software.</t>
  </si>
  <si>
    <t>2.2.2.2.- Programa Municipal de Contribuciones Municipales</t>
  </si>
  <si>
    <t>2.2.3.- Promover el pago de contribuciones.</t>
  </si>
  <si>
    <t>2.2.3.1.- Programa Municipal de Diversificación de Cobros de Contribuciones Municipales</t>
  </si>
  <si>
    <t>DEBIEN=(Predios pagados/Predios programados para pago)*100</t>
  </si>
  <si>
    <t>ACBD=(Acciones de actualización y corrección de la base de datos realizadas/Acciones de actualización y corrección de la base de datos programadas)*100</t>
  </si>
  <si>
    <t>ACCAR=(Acciones de actualizaciónde la cartografía realizadas/Acciones de actualización de la cartografía progrmadas)*100</t>
  </si>
  <si>
    <t>AEC=(Actualizaciones Realizadas/Actualizaciones Programadas)*100</t>
  </si>
  <si>
    <t>FORCONTR=(Acciones realizadas/Acciones programadas)*100</t>
  </si>
  <si>
    <t>DIVCONT=(Acciones realizadas/Acciones programadas)*100</t>
  </si>
  <si>
    <t>Predios</t>
  </si>
  <si>
    <t>2.2.2.- Fortalecer las acciones de recuperación de impuestos.</t>
  </si>
  <si>
    <t>2.3.1.-  Instrumentar y fortalecer el esquema de presupuesto basado en resultados.</t>
  </si>
  <si>
    <t>2.3.1.1.- Programa de  Verificación del cumplimiento del plan de desarrollo municipal y sus programas.</t>
  </si>
  <si>
    <t>2.3.1.10.- Programa Municipal de Operación del Sistema de Evaluación del Desempeño.</t>
  </si>
  <si>
    <t>2.3.1.11.- Programa Municipal de Optimización de Compras de Materiales y Servicios.</t>
  </si>
  <si>
    <t>2.3.1.12.- Programa Municipal de Instalación, Operación y Evaluación de los Sistemas de Compras y Adquisiciones</t>
  </si>
  <si>
    <t>2.3.1.2.- Programa Municipal de Pago de Servicios Personales.</t>
  </si>
  <si>
    <t>2.3.1.3.- Programa Municipal de pago  de Materiales y Suministros.</t>
  </si>
  <si>
    <t>2.3.1.4.- Programa Municipal de pago de Servicios Generales.</t>
  </si>
  <si>
    <t>2.3.1.5.- Programa Municipal de  Pago de Subsidios.</t>
  </si>
  <si>
    <t>2.3.1.6.- Programa de Municipal de Pago de Adquisición de Bienes Muebles e Inmuebles.</t>
  </si>
  <si>
    <t>2.3.1.7.- Programa de Municipal de Pago de Obra Pública.</t>
  </si>
  <si>
    <t>2.3.1.8.- Programa Municipal de Deuda Publica.</t>
  </si>
  <si>
    <t>2.3.1.9.- Programa Municipal de Pago de Pensiones y Sumas Aseguradas.</t>
  </si>
  <si>
    <t>2.3.2.- Promover indicadores de desempeño financiero.</t>
  </si>
  <si>
    <t>2.3.2.1.- Programa de la correcta aplicación del gasto publico.</t>
  </si>
  <si>
    <t>2.3.2.2.- Programa de revisión de los estados financieros de la tesorería  municipal.</t>
  </si>
  <si>
    <t>VPDM=(Acciones realizadas/Acciones programadas)*100</t>
  </si>
  <si>
    <t>SERPER=(servicios personales pagados/servicios personales programados)*100</t>
  </si>
  <si>
    <t>MATSUM=(materiales y suministros pagados/ materiales y suministros programados)*100</t>
  </si>
  <si>
    <t>SERGEN=(servicios generales pagados/servicios generales programados)*100</t>
  </si>
  <si>
    <t>SUB=(subsidios, transferencias pagados/subsidios, transferencias programados)*100</t>
  </si>
  <si>
    <t>ADBMEI=(bienes muebles e inmuebles adquiridos/ bienes muebles e inmuebles programados)*100</t>
  </si>
  <si>
    <t>POPU=(obra publica pagada/obra publica programada)*100</t>
  </si>
  <si>
    <t>DEUPU=(deuda publica pagada/deuda publica contratada)*100</t>
  </si>
  <si>
    <t>PAGPEN=(Pensiones y sumas aseguradas pagadas/Pensiones y sumas aseguradas programadas para pago)*100</t>
  </si>
  <si>
    <t>EVTRI=(Evaluaciones realizadas/Evaluaciones programadas)*100</t>
  </si>
  <si>
    <t>CMSER=(Compras de materiales y servicios realizadas /Compras de materiales y servicios programadas)*100</t>
  </si>
  <si>
    <t>IOSC= (Acciones realizadas/Acciones programadas)*100</t>
  </si>
  <si>
    <t>AGP=(Revisiones realizadas/Revisiones programadas)*100</t>
  </si>
  <si>
    <t>REF=(Reviciones Realizadas/Revisiones programadas)*100</t>
  </si>
  <si>
    <t>Unidad monetaria</t>
  </si>
  <si>
    <t>Revisiones</t>
  </si>
  <si>
    <t>Compras y Adquisiciones</t>
  </si>
  <si>
    <t>2.4.2.- Aplancamiento financiero para la realización de obras y proyectos públicos.</t>
  </si>
  <si>
    <t>2.4.2.1.- Programa Municipal de Apalancamiento Financiero para Obra Pública</t>
  </si>
  <si>
    <t>APFOP=(Acciones realizadas/Acciones programadas)*100</t>
  </si>
  <si>
    <t>2.5.1.- Promover creación de manuales de sistemas y procedimientos.</t>
  </si>
  <si>
    <t>2.5.1.1.- Programa Municipal de Elaboración de Manuales de Operación.</t>
  </si>
  <si>
    <t>2.5.1.2.- Programa Municipal de Manuales Operativos</t>
  </si>
  <si>
    <t>MANOP=(Manuales de operación realizados/Manuales de operación programados)*100</t>
  </si>
  <si>
    <t>MANSIS=(Acciones realizadas/Acciones programadas)*100</t>
  </si>
  <si>
    <t>Manuales de operación</t>
  </si>
  <si>
    <t>2.6.2.- Capacitar y adiestrar la recurso humano al servicio del municipio.</t>
  </si>
  <si>
    <t>2.6.2.1.- Programa Municipal de Profesionalización del Servidor Público.</t>
  </si>
  <si>
    <t>2.6.2.2.- Programa Municipal de Expedientes de Colaboradores</t>
  </si>
  <si>
    <t>2.6.2.3.- Programa Municipal de Capacitación al Recurso Humano al Servicio del Muncipio</t>
  </si>
  <si>
    <t>PROSP=(Acciones de profesionalización del servidor público realizadas/Acciones de profesionalizacion del servidor público programadas)*100</t>
  </si>
  <si>
    <t>EXCOL=(expedientes elaborados/Plantilla de Personal)*100</t>
  </si>
  <si>
    <t>CRH=(Capacitaciones realizadas/Capacitaciones programdas)*100</t>
  </si>
  <si>
    <t>Expedientes</t>
  </si>
  <si>
    <t>2.7.2.-  Promover y fortalecer el sistema de evaluación de de resultados.</t>
  </si>
  <si>
    <t>ACTARDON=(Accciones para la actualización del padrón de áreas de donación municipales realizadas/Acciones para la actualización del padrón de áreas de donación programadas a realizar)*100</t>
  </si>
  <si>
    <t>BIMU=(Bienes Muebles e inmuebles registrados/Total de Bienes de las propiedades del ayuntamiento)*100</t>
  </si>
  <si>
    <t>Auditorias internas</t>
  </si>
  <si>
    <t>Bienes</t>
  </si>
  <si>
    <t>2.8.1.- Crear las figuras del Juez Civico y fortalecer el área de normatividad y reglamentos del municipio.</t>
  </si>
  <si>
    <t>2.8.1.1.- Programa municipal de personas detenidas en áreas de internación.</t>
  </si>
  <si>
    <t>2.8.1.2.- Programa de Cumplimiento del Reglamento de Tránsito.</t>
  </si>
  <si>
    <t>2.8.2.- Revisar y actualizar el marco normativo municipal</t>
  </si>
  <si>
    <t>PERDET=(personas liberadas/ personas detenidas)*100</t>
  </si>
  <si>
    <t>CRT=(Operativos realizados/operativos programados)*100</t>
  </si>
  <si>
    <t>ASJURIN=(Acciones de asesoría jurídica interna realizadas/Acciones de asesoría jurídicas programadas)*100</t>
  </si>
  <si>
    <t>ARCONS=(Documentos conservados/Documentos programados para conservación)*100</t>
  </si>
  <si>
    <t>SECA=(sesiones de cabildo realizadas/sesiones de cabildo programadas) *100</t>
  </si>
  <si>
    <t>AUREG=(Audiencias realizadas por los Regidores/Audiencias programadas por los Regidores)*100</t>
  </si>
  <si>
    <t>CERACTOS=(Certificaciones realizadas/Certificaciones solicitadas)*100</t>
  </si>
  <si>
    <t>ACH=(Acciones realizadas/Acciones programadas)*100</t>
  </si>
  <si>
    <t>EXPDOC=(Documentos realizados/Documentos Solicitados)*100</t>
  </si>
  <si>
    <t>ATCIUD=(Audiencias atendidas por el Sindico/Audiencia programadas para atención)*100</t>
  </si>
  <si>
    <t>Operativos</t>
  </si>
  <si>
    <t>Asesoría</t>
  </si>
  <si>
    <t>Documentos</t>
  </si>
  <si>
    <t>Sesiones</t>
  </si>
  <si>
    <t>Certificaciones</t>
  </si>
  <si>
    <t>Regidores</t>
  </si>
  <si>
    <t>3.1.1.-  Fortalecimiento de los programas de empleo temporal y autoempleo.</t>
  </si>
  <si>
    <t>3.1.1.1.- Programa de Capacitación Técnica a los Productores Agrícolas.</t>
  </si>
  <si>
    <t>CAPAGRI=(Capacitaciones a productores agrícolas realizadas/Capacitaciones a productores agrícolas programadas a realizar)*100</t>
  </si>
  <si>
    <t>3.2.1.- Revisión de las rutas del trasnporte público.</t>
  </si>
  <si>
    <t>3.2.1.2.- Programa Municipal de Normalización del Transporte Público</t>
  </si>
  <si>
    <t>3.2.2.- Ampliar el servicio de transporte público.</t>
  </si>
  <si>
    <t>3.2.2.1.- Programa Municipal de Gestión y Promoción de la Ampliación del Transporte Público</t>
  </si>
  <si>
    <t>ANOR=(Acciones realizadas/Acciones programadas)*100</t>
  </si>
  <si>
    <t>AGEST=(Acciones realizadas/Acciones programadas)*100</t>
  </si>
  <si>
    <t>3.3.1.- Implementar esquemas de formalización de los comerciantes del municipio, con el apoyo de los organismos empresariales.</t>
  </si>
  <si>
    <t>3.3.1.1.- Programa Municipal de Ordenamiento y Regulación del Comercio en los Mercados Municipales.</t>
  </si>
  <si>
    <t>3.3.1.2.- Programa Municipal de Expedición de Permisos y Licencias de Giros Blancos</t>
  </si>
  <si>
    <t>3.3.1.3.- Programa Municipal de Regulación de Giros Rojos</t>
  </si>
  <si>
    <t>3.3.1.4.- Programa Municipal de Regulación de Espacios Publicitarios.</t>
  </si>
  <si>
    <t xml:space="preserve">3.3.2.-  Promover y fortalcer las acciones de apalancamiento público financiero para los comerciantes del municipio. </t>
  </si>
  <si>
    <t>3.3.2.1.- Programa de Apoyo a la Mujer Emprendedora</t>
  </si>
  <si>
    <t>ORREGMER=(Acciones de ordenamiento y regulación del comercio en los mercados municipales realizadas/Acciones de ordenamiento y regulación del comercio en los mercados municipales programadas)*100</t>
  </si>
  <si>
    <t>LPGB=(Licencias y permisos otorgados/Licencias y permisos solicitados)*100</t>
  </si>
  <si>
    <t>LGR=(Revisión de establecimientos de giros rojos/Revisión de establecimientos de giros rojos programados)*100</t>
  </si>
  <si>
    <t>REGANUN=(Acciones para la regulación de los espacios publicitarios realizadas/Acciones para la regulación delos espacios publicitarios programadas)*100</t>
  </si>
  <si>
    <t>AMEM=(Apoyos entregados a mujeres emprendedoras/Apoyos programados para entrega a mujeres emprendedoras)*100</t>
  </si>
  <si>
    <t>3.4.1.- Fortalecimiento de las acciones de apoyo al campo.</t>
  </si>
  <si>
    <t>3.4.1.1.- Programa Municipal de semilla de Maíz</t>
  </si>
  <si>
    <t>3.4.1.2.- Programa Municipal de Fertilizante Químico</t>
  </si>
  <si>
    <t>3.4.1.3.- Programa Municipal de Fertilizante Orgánico</t>
  </si>
  <si>
    <t>3.4.1.5.- Programa Municipal de Promoción de Apoyos Federales y Estatales al Campo</t>
  </si>
  <si>
    <t>3.4.2.- Fortalecimiento de las agroindustrias a traves de esquemas de promoción empresarial</t>
  </si>
  <si>
    <t>3.4.2.1.- Programa Municipal de la EXPO-AGRICOLA</t>
  </si>
  <si>
    <t>3.4.3.- Diversificación del sector empresarial.</t>
  </si>
  <si>
    <t>3.4.3.1.- Programa Municipal de Vinculación Institucional de Proyectos de Infraestructura de Caminos Rurales</t>
  </si>
  <si>
    <t>3.4.3.2.- Programa Municipal de Mejoramiento de Ganado e Inseminación Artificial</t>
  </si>
  <si>
    <t>SEMA=(bultos de maíz entregados a los productores/bultos de maíz solicitado por  productores )*100</t>
  </si>
  <si>
    <t>FSOL=(Bultos de fertilizantes entregados/bultos de fertilizantes solicitados)*100</t>
  </si>
  <si>
    <t>FELIQ=(litros de fertilizantes entregados a los productores/litros de fertilizante solicitados por productores)*100</t>
  </si>
  <si>
    <t>PROMAPOY=(Acciones de promoción de los programas federales y estatales realizadas/Acciones de promoción de los programas federales y estatales programadas a realizar)*100</t>
  </si>
  <si>
    <t>EXAGRI=(Eventos realizados en la expo agrícola/Eventos programados para la expo agrícola)*100</t>
  </si>
  <si>
    <t>VINCR=(Acciones de vinculación institucional de proyectos de infraestructura de caminos rurales realizadas/Acciones de vinculación institucional de proyecto de infraestructura de caminos rurales programadas a realizar)*100</t>
  </si>
  <si>
    <t>MEJCAN=(Acciones de mejoramiento de ganado realizadas/Acciones de mejoramiento de ganado programadas)*100</t>
  </si>
  <si>
    <t>Bultos 20 kg.</t>
  </si>
  <si>
    <t>Bultos 50 kg.</t>
  </si>
  <si>
    <t>litros</t>
  </si>
  <si>
    <t>4.1.1.- Construcción, rehabilitación de infraestructura en zonas en situación de pobreza extrema.</t>
  </si>
  <si>
    <t>4.1.1.1.- Programa Municipal de Construcción y Rehabilitación de Infraestructura en Zonas de Pobreza Extrema</t>
  </si>
  <si>
    <t>4.1.1.7.- Programa Municipal de Operación del PRODIM.</t>
  </si>
  <si>
    <t>4.1.1.8.- Programa Municipal de Aplicación de Gastos Indirectos de Obra.</t>
  </si>
  <si>
    <t>4.1.1.9.- Programa Municipal de Elaboración de Proyectos Ejecutivos de Obra  Pública.</t>
  </si>
  <si>
    <t>4.1.2.- Fortalecer los programas de desarrollo humano.</t>
  </si>
  <si>
    <t>4.1.2.1.- Programa Desarrollo Humano Prospera</t>
  </si>
  <si>
    <t>4.1.2.12.- Programa Municipal de Regulariación de Colonias.</t>
  </si>
  <si>
    <t>4.1.2.2.- Programa Municpal de Operación del CEDECO.</t>
  </si>
  <si>
    <t>4.1.2.5.- Programa Municipal de Solicitud de Actas y Apostilles.</t>
  </si>
  <si>
    <t>4.1.2.6.- Programa Municipal de Asesoría sobre Pensiones y Seguro Social en Estados Unidos.</t>
  </si>
  <si>
    <t>4.1.2.7.- Programa Municipal de Asesoría para la Doble Ciudadanía.</t>
  </si>
  <si>
    <t>4.1.2.8.- Programa Municipal de Trámites de Visa Humanitaria.</t>
  </si>
  <si>
    <t>4.1.2.9.- Programa Municipal de Corrección y Traducción de Documentos.</t>
  </si>
  <si>
    <t>ARCOS=(Acciones realizadas/Acciones programadas)*100</t>
  </si>
  <si>
    <t>CONSPF=(M2 de construcción de piso firme realizados/M2 de construcción de piso firme programados para constucción)*100</t>
  </si>
  <si>
    <t>TEFIR=(Acciones de construcción de techos firmes realizados/Acciones de construcción de techo firme programadas a realizar)*100</t>
  </si>
  <si>
    <t>DOTCEM=(Toneladas de cemento entregadas/Toneladas de cemento programdas para entrega)*100</t>
  </si>
  <si>
    <t>DCSOL=(Calentadores solares entregados/Calentadores solares programados para entrega)*100</t>
  </si>
  <si>
    <t>DOTLAM=(Laminas entregadas/Laminas programadas para entregar)*100</t>
  </si>
  <si>
    <t>OPRODIM=(Proyectos de PRODIM realizados/Proyectos de PRODIM programados)*100</t>
  </si>
  <si>
    <t>APGIND=(Acciones de aplicación de Gastos Indirectos realizadas/Acciones de aplicación de gastos indirectos programadas)*100</t>
  </si>
  <si>
    <t>PROYOB=(Proyectos de obra públicas realizados/Proyectos de obra pública programados a realizar)*100</t>
  </si>
  <si>
    <t>DEHP=(Familias beneficiadas+(altas-bajas)/Familias programadas)*100</t>
  </si>
  <si>
    <t>AMIG=(Asesorías realizadas a los migrantes y sus familias/Asesorías a los migrantes y sus familias programadas)*100</t>
  </si>
  <si>
    <t>VTSOC=(Visitas domiciliarias realizadas por el Departamento de Trabajo Social/Visitas domiciliarias programadas para realizar)*100</t>
  </si>
  <si>
    <t>APASAJ=(Apoyos para pajases entregados/Apoyos para pasajes progamados para entregra)*100</t>
  </si>
  <si>
    <t>APOPA=(Apoyos para pañales entregrados/Apoyo para pañales programados para entrega)*100</t>
  </si>
  <si>
    <t>OCEDECO=(Talleres realizados en el CEDECO/Talleres programados a realizar en el CEDECO)*100</t>
  </si>
  <si>
    <t>ACFAM=(Eventos realizados para las familias de los migrantes/Eventos para las familias de los migrantes programados)*100</t>
  </si>
  <si>
    <t>ACPOS=(Apostilles realizados/Apostilles programados)*100</t>
  </si>
  <si>
    <t>APSSEU=(Asesorías realizadas sobre pensiones y seguro social/Asesorías sobre pensiones y seguro social programadas)*100</t>
  </si>
  <si>
    <t>ASDCUI=(Asesorías realizadas sobre doble ciudadanía/Asesorías sobre doble ciudadanía programadas)*100</t>
  </si>
  <si>
    <t>TVH=(Trámites de solicitud de visa humanitaria realizados/Trámites de solicitud de visa humanitaria programados)*100</t>
  </si>
  <si>
    <t>CTDOC=(Documentos corregidos y traducidos/Documento programados para corrección y traducción)*100</t>
  </si>
  <si>
    <t>M2</t>
  </si>
  <si>
    <t>Toneladas</t>
  </si>
  <si>
    <t>Calentadores solares</t>
  </si>
  <si>
    <t>Laminas</t>
  </si>
  <si>
    <t>Proyectos</t>
  </si>
  <si>
    <t>Familias</t>
  </si>
  <si>
    <t>Asesorías</t>
  </si>
  <si>
    <t>Visitas domiciliarias</t>
  </si>
  <si>
    <t>Apostilles</t>
  </si>
  <si>
    <t>Solicitudes</t>
  </si>
  <si>
    <t>Documento</t>
  </si>
  <si>
    <t>4.2.1.- Equipar los espacios educativos.</t>
  </si>
  <si>
    <t>Kit</t>
  </si>
  <si>
    <t>4.3.1.- Disminuir las condiciones de vulnerabilidad de los adultos mayores.</t>
  </si>
  <si>
    <t>4.3.1.1.- Programa de Pensión para Adultos Mayores.</t>
  </si>
  <si>
    <t>4.3.1.3.- Programa Municipal de Apoyo al INAPAM.</t>
  </si>
  <si>
    <t>4.3.1.4.- Programa Municipal de Talleres de Nutrición para Adultos Mayores.</t>
  </si>
  <si>
    <t>4.3.2.- Apoyar a las madres jefas del municipio.</t>
  </si>
  <si>
    <t>4.3.2.1.- Programa Municipal de Promoción de los CECADES.</t>
  </si>
  <si>
    <t>4.3.2.4.- Programa Muncipal de Asesoría Jurídica.</t>
  </si>
  <si>
    <t>4.3.2.5.- Programa Municipal de Valoraciones Psicológicas.</t>
  </si>
  <si>
    <t>4.3.2.6.- Programa Municipal de Estimulación del Lenguaje.</t>
  </si>
  <si>
    <t>4.3.2.8.- Programa Municipal de Asesorias para una Nutrición Adecuada.</t>
  </si>
  <si>
    <t>4.3.2.9.- Programa Municipal de Talleres de Orientación Nutricional.</t>
  </si>
  <si>
    <t>4.3.3.-  Fortalecer los esquemas de atención niños en riesgo.</t>
  </si>
  <si>
    <t>4.3.3.1.- Programa Municipal de Desayunos Escolares</t>
  </si>
  <si>
    <t>4.3.3.2.- Programa Municipal de Despensas.</t>
  </si>
  <si>
    <t>4.3.3.3.- Programa de Espacios de Alimentación, Encuentro y Desarrollo.</t>
  </si>
  <si>
    <t>4.3.3.4.- Programa de Operación de los CEDECOS</t>
  </si>
  <si>
    <t>4.3.3.5.- Programa Municipal de Prevención de Embarazos en Adolescentes.</t>
  </si>
  <si>
    <t>4.3.3.9.- Programa de Talleres de Apoyo a Niños y Jóvenes en Riesgo con Problemas de Aprendizaje.</t>
  </si>
  <si>
    <t>4.3.4.- Promover acciones de atención a las personas con capacidades diferentes.</t>
  </si>
  <si>
    <t>4.3.4.1.- Programa Municipal de apoyo a Personas con capacidades diferentes.</t>
  </si>
  <si>
    <t>4.3.4.2.- Programa municipal de la Unidad Básica de Rehabilitación.</t>
  </si>
  <si>
    <t>4.3.4.3.- Programa Municipal de Trabajo Social, vertiente Sillas de Ruedas.</t>
  </si>
  <si>
    <t>4.3.4.4.- Programa Municipal de Trabajo Social, vertiente Aparatos Auditivos.</t>
  </si>
  <si>
    <t>PEAM=(Adultos Mayores beneficiados +(Altas-Bajas al programa)/(Padrón de beneficiarios)*100</t>
  </si>
  <si>
    <t>CREDINAPAM=(Credenciales entregradas del INAPAM/Credenciales del INAPAMA programadas para entrega)*100</t>
  </si>
  <si>
    <t>TNAD=(Talleres nutricionales para adultos mayores impartidos/Talleres nutricionales para adultos mayores programados para impartir)*100</t>
  </si>
  <si>
    <t>OPCEC=(Acciones realizadas en el CECADES/Acciones programadas a realizar en el CECADES)*100</t>
  </si>
  <si>
    <t>ASEJURDIF=(asesorias realizadas /asesorias solicitadas)*100</t>
  </si>
  <si>
    <t>VALPSI=(Valoraciones psícológicas realizadas/Valoraciones psicológicas programadas)*100</t>
  </si>
  <si>
    <t>ESTLEN=(Acciones realizadas para estimular del lenguaje realizadas/Acciones para estimular el lenguaje programadas a realizar)*100</t>
  </si>
  <si>
    <t>ASERNUT=(Asesorias nutricionales impartidas/Asesorias nutricionales programadas para impartir)*100</t>
  </si>
  <si>
    <t>TONUT=(Talleres de orientacion nutricional impartidos/Talleres de orientación nutricional programados a impartir)*100</t>
  </si>
  <si>
    <t>DESESC=(raciones suministradas/raciones programadas)*100</t>
  </si>
  <si>
    <t>DES=(Despensas entregadas/despensas solicitadas)*100</t>
  </si>
  <si>
    <t>EAED=(raciones entregadas/raciones programadas)*100</t>
  </si>
  <si>
    <t>OPCED=(Acciones de operación de los CEDECOS realizadas/Acciones de operaciones del CEDECO programadas)*100</t>
  </si>
  <si>
    <t>PBADOL=(Acciones de prevención de embarazos en adolescentes realizadas/Acciones de prevención de embarazos en adolescentes programadas a realizar)*100</t>
  </si>
  <si>
    <t>TPAP=(Talleres de apoyo a personas con problemas de aprendizaje impartidos/Talleres de apoyo a personas con problemas de aprendizaje programados a impartir)*100</t>
  </si>
  <si>
    <t>APDIS=(Apoyos entregados/apoyos solicitados)*100</t>
  </si>
  <si>
    <t>UBR= (Terapias realizadas)/(Terapias programadas)*100</t>
  </si>
  <si>
    <t>DOTSR=(Sillas de ruedas entregadas/Sillas de ruedas programadas para entrega)*100</t>
  </si>
  <si>
    <t>APAUD=(Aparatos auditivos entregados/Aparatos auditivos programados para entrega)*100</t>
  </si>
  <si>
    <t>Adultos</t>
  </si>
  <si>
    <t>Despensas</t>
  </si>
  <si>
    <t>Credenciales INAPAM</t>
  </si>
  <si>
    <t>Valoraciones</t>
  </si>
  <si>
    <t>Asesorias</t>
  </si>
  <si>
    <t>Raciones</t>
  </si>
  <si>
    <t>Becas</t>
  </si>
  <si>
    <t>Terapias</t>
  </si>
  <si>
    <t>Sillas de ruedas</t>
  </si>
  <si>
    <t>Aparatos auditivos</t>
  </si>
  <si>
    <t>4.4.1.- Diversificar la actividad deportiva en el municipio, a través del apoyo a disciplinas distintas a la del futbol.</t>
  </si>
  <si>
    <t>4.4.1.2.- Programa Municipal de Apoyo con Material Deportivo a Escuelas.</t>
  </si>
  <si>
    <t>4.4.1.3.- Programa Municipal de Selectivos Deportivos.</t>
  </si>
  <si>
    <t>4.4.1.4.- Programa Municipal de Eventos Deportivos Conmemorativos.</t>
  </si>
  <si>
    <t>4.4.1.6.- Programa Municipal de Torneo Deportivo Inter-escolar.</t>
  </si>
  <si>
    <t>4.4.2.- Crear y fortalecer las ligas deportivas existentes.</t>
  </si>
  <si>
    <t>4.4.2.1.- Programa Municipal de Apoyo a Ligas Deportivas.</t>
  </si>
  <si>
    <t>4.4.2.2.- Programa Municipal de Apoyo a Deportistas y Patrocinios.</t>
  </si>
  <si>
    <t>4.4.2.3.- Programa Municipal de Conferencias y Clínicas.</t>
  </si>
  <si>
    <t>4.4.3.- Mantener y equipar los centros deportivos en el municipio.</t>
  </si>
  <si>
    <t>4.4.3.1.-Programa de Mantenimiento de las Unidades Deportivas.</t>
  </si>
  <si>
    <t>4.4.3.2.- Programa Municipal de Mejora de Espacios Deportivos.</t>
  </si>
  <si>
    <t>APTDEP=(Eventos de apoyo a talentos deportivos realizados/Eventos de apoyo a talentos deportivos programados)*100</t>
  </si>
  <si>
    <t>EMDEP=(Material deportivo entregado a Escuelas/Material deportivo programado para entrega a Escuelas)*100</t>
  </si>
  <si>
    <t>SELDEP=(Eventos de selectivos deportivos realizados/Eventos de selectivos programados)*100</t>
  </si>
  <si>
    <t>EVDC=(Eventos deportivos realizados/Eventos deportivos programados)*100</t>
  </si>
  <si>
    <t>DEPINCLU=(Talleres de deporte incluyente realizados/Talleres de deporte programados)*100</t>
  </si>
  <si>
    <t>TDIES=(Eventos del torneo interescolar realizados/Eventos del torneo interescolar programados)*100</t>
  </si>
  <si>
    <t>ALID=(Apoyos entregados a ligas deportivas/Apoyos a ligas deportivas programados para entrega)*100</t>
  </si>
  <si>
    <t>PATDEP=(Apoyos de patrocinio entregados/Apoyos de patrocinio programados)*100</t>
  </si>
  <si>
    <t>CCLIN=(Eventos de conferencias y clínicas realizados/Eventos de conferencias y clínicas programados)*100</t>
  </si>
  <si>
    <t>MUDEP=(Servicios de mantenimiento realizados/Servicios de mantenimiento programados)*100</t>
  </si>
  <si>
    <t>MEDEP=(Acciones de mejora de los espacios deportivos realizadas/Accione de mejora de los espacios deportivos programadas)*100</t>
  </si>
  <si>
    <t>Escuelas</t>
  </si>
  <si>
    <t>Servicios</t>
  </si>
  <si>
    <t>4.5.1.- Procurar el abasto de medicamentos en las farmacias públicas.</t>
  </si>
  <si>
    <t>4.5.1.1.- Programa Municipal de Dotación de Medicamentos (Farmacia SMDIF)</t>
  </si>
  <si>
    <t>4.5.1.2.- Programa Municipal de Atención Médica.</t>
  </si>
  <si>
    <t>4.5.1.3.- Programa Municipal de Psicoterapias</t>
  </si>
  <si>
    <t>4.5.2.- Fortaceler las campañas de prevención de las enfermedades crónico degenerativas.</t>
  </si>
  <si>
    <t>4.5.2.1.- Programa Municipal de Trabajo Social, vertiente cirugias oftalmológicas.</t>
  </si>
  <si>
    <t>4.5.2.2.- Programa Municipal de Trabajo Social, vertiente estudios socieconómicos.</t>
  </si>
  <si>
    <t>4.5.2.3.- Programa Municipal de Trabajo Social, vertiente consultas oftalmológicas.</t>
  </si>
  <si>
    <t>4.5.2.4.-Programa Apoyo de Canalizaciones a Diversos Hospitales.</t>
  </si>
  <si>
    <t>4.5.2.5.- Programa Municipal de Trabajo Social, vertiente traslados.</t>
  </si>
  <si>
    <t>4.5.2.6.- Programa Municipal de Promoción de la Equidad de Género.</t>
  </si>
  <si>
    <t>4.5.2.7.- Programa Municipal de Atención a la Mujer.</t>
  </si>
  <si>
    <t>4.5.3.-  Procurar la contención las complicaciones de las enfermedades crónico degenerativas.</t>
  </si>
  <si>
    <t>4.5.3.1.- Programa Municipal de Subsidios de Medicamentos.</t>
  </si>
  <si>
    <t>DOTMED=(Recetas surtidas en la farmacia DIF/Recetas programadas para surtir en la farmacia DIF)*100</t>
  </si>
  <si>
    <t>ATMED=(Consultas médicas realizadas/Consultas médicas programadas a realizar)*100</t>
  </si>
  <si>
    <t>PSITER=(Terapaias realizadas/Terapias programadas a realizar)*100</t>
  </si>
  <si>
    <t>CIROFT=(Cirugías oftalmológicas realizadas/Cirugías oftalmológicas programadas a realizar)*100</t>
  </si>
  <si>
    <t>ESTSOC=(Estudios socieconomicos realizados/Estudios socioeconómicos solicitados)*100</t>
  </si>
  <si>
    <t>CONOFT=(Consultas oftalmológicas realizadas/Consultas oftalmológicas programadas a realizar)*100</t>
  </si>
  <si>
    <t>CANHOS=(Pacientes canalizados a hospitales públicos y privados/Pacientes programados para canalización a hospitales públicos y privados)*100</t>
  </si>
  <si>
    <t>TRASENF=(Traslados realizados/Traslados programados a realizar)*100</t>
  </si>
  <si>
    <t>APEG=(Acciones realizadas/Acciones Programadas)*100</t>
  </si>
  <si>
    <t>ACCMUJ= (Acciones realizadas/Acciones programadas)*100</t>
  </si>
  <si>
    <t>MEDSUB=(Medicamentos subsidiados/Medicamentos programados para subsidio)*100</t>
  </si>
  <si>
    <t>Recetas</t>
  </si>
  <si>
    <t>Consultas</t>
  </si>
  <si>
    <t>Cirugías</t>
  </si>
  <si>
    <t>Estudios socioeconómicos</t>
  </si>
  <si>
    <t>Pacientes</t>
  </si>
  <si>
    <t>Traslados</t>
  </si>
  <si>
    <t>Medicamentos</t>
  </si>
  <si>
    <t>5.1.1.- Generar un sentido de pertenencia al municipio.</t>
  </si>
  <si>
    <t>5.1.1.1.- Programa Municipal de Actos Cívicos.</t>
  </si>
  <si>
    <t>5.1.1.2.-Programa Municipal de Comunicación Social</t>
  </si>
  <si>
    <t>5.1.2.- Fortalecer los elementos históricos, culturales y gastronómicos del municipio.</t>
  </si>
  <si>
    <t>5.1.2.1.- Programa Municipal de Fortalecimiento Elementos Históricos, Culturales y Gastronómicos del Municipio.</t>
  </si>
  <si>
    <t>ACIV=(Actos civicos celebrados/Actos cívicos programados en el calendario civico oficial)*100</t>
  </si>
  <si>
    <t>PA=(Publicaciones elaboradas/Eventos realizados)*100</t>
  </si>
  <si>
    <t>FELH=(Acciones realizadas/Acciones programadas)*100</t>
  </si>
  <si>
    <t>Actos cívicos</t>
  </si>
  <si>
    <t>Publicaciones</t>
  </si>
  <si>
    <t>5.2.1.- Construir un concepto de ciudad a partir nuestra escencia, nuestra cultura, nuestra gente, nuestras calles, nuestro arte y nuestro espacio urbano</t>
  </si>
  <si>
    <t>5.2.1.1.- Programa Municipal de Desarrollo de la Identidad Civica e Histórica de Jacona.</t>
  </si>
  <si>
    <t>5.2.2.- Identificar los elementos diferenciadores del municipio</t>
  </si>
  <si>
    <t>5.2.2.1.- Programa Municipal Elementos Diferenciadores del Municipio.</t>
  </si>
  <si>
    <t>FORJAC=(Eventos realizados para el fortalecimiento de la identidad/Eventos para el fortalecimeinto de la identidad programados)*100</t>
  </si>
  <si>
    <t>EI=(Acciones realizadas/Acciones programadas)*100</t>
  </si>
  <si>
    <t>6.1.1.- Difusión por medio de los mecanismos de comunicación adecuados de los servicios y actividades de parque y lagos del municipio.</t>
  </si>
  <si>
    <t>6.1.1.1.- Programa Municipal de Insumos y Equipamiento del Vivero.</t>
  </si>
  <si>
    <t>6.1.2.- Generar eventos culturales en los parques y lagos del municipio.</t>
  </si>
  <si>
    <t xml:space="preserve">6.1.2.1.- Programa Municipal de Difusión de los Atractivos Turísticos. </t>
  </si>
  <si>
    <t>6.1.2.2.- Programa Municipal de Eventos Culturales en los Lagos.</t>
  </si>
  <si>
    <t>EVIVI=(Acciones de equipamiento del vivero realizadas/Acciones de equipamiento del vivero programadas)*100</t>
  </si>
  <si>
    <t>PATR=(Acciones realizadas/Acciones programadas)*100</t>
  </si>
  <si>
    <t>EVLAG=(Eventos realizados/Eventos programados)*100</t>
  </si>
  <si>
    <t>eventos</t>
  </si>
  <si>
    <t>6.2.1.- Promoción de los atractivos turístico-religiosos del municipio y la región.</t>
  </si>
  <si>
    <t>SEMSAN=(Eventos realizados/Eventos programdados)*100</t>
  </si>
  <si>
    <t>6.3.1.- Fortalecer el museo del municipio.</t>
  </si>
  <si>
    <t>6.3.1.1.- Programa Municipal de Operación del Museo.</t>
  </si>
  <si>
    <t>ACMUN=(Acciones realizadas/Acciones programadas)*100</t>
  </si>
  <si>
    <t>7.1.2.- Fortalecer los programas de mantenimientos de calles.</t>
  </si>
  <si>
    <t>7.1.2.1.- Programa Municipal de Mantenimiento de Vialidades.</t>
  </si>
  <si>
    <t>MANVIAL=(M2 de mantenimiento de vialidades/M2 mantenimiento de vialidades programadas)*100</t>
  </si>
  <si>
    <t>7.10.1.- Adecuar y dignificar los panteones ubicados en el municipio, para prestar servicios ágiles y oportunos a los ciudadanos del municipio</t>
  </si>
  <si>
    <t>7.10.1.1.- Programa de Mantenimiento del Panteón Municipal.</t>
  </si>
  <si>
    <t>7.10.1.2.- Programa Municipal de Limpieza del Panteón.</t>
  </si>
  <si>
    <t>7.10.1.3. -Programa Municipal de Inhumaciones de Cuerpos.</t>
  </si>
  <si>
    <t>MPM=(Servicios Realizados/Servicios programados)*100</t>
  </si>
  <si>
    <t>LIMPAN=(Acciones de limpieza del Panteón realizadas/Acciones de limpieza del Panteón programadas)*100</t>
  </si>
  <si>
    <t>INCUERP=(Inhumaciones/Defunciones)*100</t>
  </si>
  <si>
    <t>Inhumaciones</t>
  </si>
  <si>
    <t>7.11.1.- Mejorar las condiciones de sacrificio de animales para consumo humano y de inocuidad alimentaria, a través de acciones de mantenimiento permanente.</t>
  </si>
  <si>
    <t>7.11.1.1.- Programa de Matanzas de Cerdos y Reses</t>
  </si>
  <si>
    <t>7.11.1.2.- Programa de mantenimiento al Rastro Municipal.</t>
  </si>
  <si>
    <t>7.11.2.-  Implementar medidas de inocuidad alimentaria.</t>
  </si>
  <si>
    <t>7.11.2.1.- Programa de Mantenimiento de herramientas para el sacrificio de animales y desechos.</t>
  </si>
  <si>
    <t>7.11.2.2.- Programa Municipal de Capacitación en Inocuidad Alimentaria</t>
  </si>
  <si>
    <t>CA=(cabezas a ejecutar/cabezas programadas</t>
  </si>
  <si>
    <t>MANRM= (lavados realizados/lavados programados)*100</t>
  </si>
  <si>
    <t>MAHE=(Mantenimientos realizados)/(Mantenimientos programados)*100</t>
  </si>
  <si>
    <t>CIALI=(Capacitaciones realizadas/Capacitaciones programadas)*100</t>
  </si>
  <si>
    <t>Lavados</t>
  </si>
  <si>
    <t>Mantenimiento</t>
  </si>
  <si>
    <t>7.2.1.-  Fortalecer redes de agua potable</t>
  </si>
  <si>
    <t>7.2.1.1.-  Programa Municipal de Construcción, ampliación y Mantenimiento de Líneas de Agua Potable</t>
  </si>
  <si>
    <t>ACVER=(ML de acueducto construidos/ML de acueducto programados a construir)*100</t>
  </si>
  <si>
    <t>ML</t>
  </si>
  <si>
    <t>7.3.1.- Mantener, rehabilitar y ampliar la red de drenaje sanitario.</t>
  </si>
  <si>
    <t>7.3.1.1.- Programa Municipal de mantenimiento, rehabilitación y ampliación del drenaje sanitario</t>
  </si>
  <si>
    <t>7.3.2.- Mantener, rehabilitar y ampliar la red de drenaje pluvial.</t>
  </si>
  <si>
    <t>7.3.2.1.- Programa Municipal de mantenimiento, rehabilitación y ampliación del drenaje pluvial</t>
  </si>
  <si>
    <t>AMANDREN1=(Acciones realizadas/Acciones programadas)*100</t>
  </si>
  <si>
    <t>AMANDREN2=(Acciones realizadas/Acciones programadas)*100</t>
  </si>
  <si>
    <t>7.4.1.- Gestionar los recursos necesarios para realizar la coinversión para la construcción de la planta de tratamiento de aguas residuales.</t>
  </si>
  <si>
    <t>7.4.1.1.- Programa Municipal de Gestión de la Planta Tratadora de Aguas Residuales</t>
  </si>
  <si>
    <t>AGPT=(Acciones realizadas/Acciones programadas)*100</t>
  </si>
  <si>
    <t>7.5.1.- Mejorar el servicio de recolección de basura y ampliar su cobertura.</t>
  </si>
  <si>
    <t>7.5.1.1.- Programa Municipal de Recoleccion de Residuos Sólidos.</t>
  </si>
  <si>
    <t>7.5.1.2.- Programa Municipal de Mantenimiento del Tiradero.</t>
  </si>
  <si>
    <t>7.5.1.3.- Programa Municipal de Recolección de Residuos Peligrosos (pilas y baterias).</t>
  </si>
  <si>
    <t>7.5.1.4.- Programa Municipal de Recolección de Llantas.</t>
  </si>
  <si>
    <t>7.5.1.5.- Programa Municipal de Equipamiento para el Servicio de Recoleción de Residuos.</t>
  </si>
  <si>
    <t>7.5.2.- Habilitar  y mantener el relleno sanitario que reúna las características mínimas de protección al medio ambiente.</t>
  </si>
  <si>
    <t>7.5.2.1.- Programa de Uso de Relleno Sanitario.</t>
  </si>
  <si>
    <t>7.5.3.-  Mantener en óptimas condiciones las unidades motoras de recolección de residuos.</t>
  </si>
  <si>
    <t>7.5.3.1.- Programa Municipal de Mantenimiento al Parque Vehicular.</t>
  </si>
  <si>
    <t>LMUN=(toneladas de residuos sólidos acopiados/Toneladas de residuos sólidos programados)*100</t>
  </si>
  <si>
    <t>RPB=(Toneladas recolectadas de pilas y baterias/Toneladas de pilas y baterias programadas a recolectar)*100</t>
  </si>
  <si>
    <t>RLLAN=(Toneladas de llantas recolectadas/Toneladas de llantas programadas a recolectar)*100</t>
  </si>
  <si>
    <t>RENC=(Camiones adquiridos/Camiones programados)*100</t>
  </si>
  <si>
    <t>MANVE=(Mantenimientos realizados al parque vehicular/Mantenimientos programados al parque vehicular)*100</t>
  </si>
  <si>
    <t>Mantenimientos</t>
  </si>
  <si>
    <t>7.7.2.- Realizar acciones de mantenimiento de los parques y jardines del municipio para ofrecer a los usuarios ambientes agradables y adecuados para el sano esparcimiento.</t>
  </si>
  <si>
    <t>7.7.2.1.- Programa de Mantenimiento de Parques y Jardines Municipales.</t>
  </si>
  <si>
    <t>7.7.2.2.- Programa de Mantenimiento a Espacios Públicos.</t>
  </si>
  <si>
    <t>MPJM=(Servicios de mantenimiento realizados/servicios de mantenimiento Programados)*100</t>
  </si>
  <si>
    <t>MANESP=(m2 de espacios públicos mantenidos/m2 de espacios públicos programados para mantenimiento)*100</t>
  </si>
  <si>
    <t>7.8.1.-  Ampliación y mantenimiento a la red del alumbrado público para su óptimo funcionamiento.</t>
  </si>
  <si>
    <t>7.8.1.1.- Programa de Mantenimiento de Alumbrado Publico.</t>
  </si>
  <si>
    <t>7.8.2.- Promover esquemas de ahorro de energía en el alumbrado público.</t>
  </si>
  <si>
    <t>7.8.2.1.- Programa Municipal de Reconversión del Alumbrado Público.</t>
  </si>
  <si>
    <t>MAPU=(Reportes de alumbrado público atendidos/servicios de alumbrado solicitados)*100</t>
  </si>
  <si>
    <t>RAL=(Circuitos revonvertidos/Circuitos programadas a reconversión)*100</t>
  </si>
  <si>
    <t>7.9.1.- Mantenimiento del mercado municipal para asegurar su funcionalidad y servicio.</t>
  </si>
  <si>
    <t>7.9.1.1.- Programa Municipal de Mantenimiento al Mercado Revolución.</t>
  </si>
  <si>
    <t>MMREV=(Mantenimientos realizados al Mercado Municipal/Mantenimientos al Mercado Municipal programados)*100</t>
  </si>
  <si>
    <t>8.1.2.- Mantener y rehabilitar instituciones educativas en el municipio.</t>
  </si>
  <si>
    <t>8.1.2.1.- Programa Municipal de Apoyo a Escuelas de Calidad.</t>
  </si>
  <si>
    <t>8.1.2.2.- Programa Municipal de Mantenimiento de Espacios Educativos.</t>
  </si>
  <si>
    <t>APES=(Escuelas beneficiadas por los apoyos de Escuelas de Calidad/Escuelas programadas para apoyo de Escuelas de Calidad)*100</t>
  </si>
  <si>
    <t>CONSTESED=(Aulas construidas/Aulas programadas para construir)*100</t>
  </si>
  <si>
    <t>Aulas</t>
  </si>
  <si>
    <t>8.3.1.- Ampliar y construir la infraestructura urbana en el municipio.</t>
  </si>
  <si>
    <t>8.3.1.1.- Programa Municipal de Urbanización.</t>
  </si>
  <si>
    <t>8.3.1.2.- Programa Municipal de Construcción de Infraestructura Deportiva.</t>
  </si>
  <si>
    <t>8.3.2.- Mantener y rehabilitar la infraestructura urbana en el municipio.</t>
  </si>
  <si>
    <t>8.3.2.1.- Programa Municipal de Mantenimiento al Auditorio Municipal.</t>
  </si>
  <si>
    <t>8.3.2.2.- Programa Municipal de Mantenimiento de Canales</t>
  </si>
  <si>
    <t>8.3.2.3.- Programa Municipal de Mantenimiento de Infraestructura Urbana.</t>
  </si>
  <si>
    <t>8.3.2.4.- Programa Municipal Integral Conservación del Centro Histórico.</t>
  </si>
  <si>
    <t>8.3.2.5.- Programa municipal de Cuidado y Preservación del Patrimonio cultural.</t>
  </si>
  <si>
    <t>8.3.2.6.- Programa Municipal de Mantenimiento de Edificios Públicos.</t>
  </si>
  <si>
    <t>URBAN=(ML de construcción de líneas de agua potable y drenaje construídas/ML de líneas de agua potable y drenaje programadas)*100</t>
  </si>
  <si>
    <t>INFDEP=(Metros cuadrados de infraestructura deportiva construidos/Metros cuadrados de infraestructura deportiva programados a construir)*100</t>
  </si>
  <si>
    <t>MAM=(Mantenimientos realizados al Auditorio Municipal/Mantenimientos programados al Auditorio Municipal)*100</t>
  </si>
  <si>
    <t>MANRICAN=((Acdiones de planeación, conservación y mantenmiento realizadas en canales de riego y drenes realizadas/Acciones de planeción, conservación y mantenimiento en canales de riego programadas a realizar)*100</t>
  </si>
  <si>
    <t>MANINFRAUR=(Acciones de mantenimiento de infraestructura urbana realizadas/Acciones de mantenimiento de infraestructura programadas)*100</t>
  </si>
  <si>
    <t>CCH=(Acciones de conservación del Centro Histórico realizadas/Acciones de conservación del Centro Histórico programadas)*100</t>
  </si>
  <si>
    <t>CPCUL=(Acciones realizadas para el cuidado del patrimonio cultural del municipio)/(Acciones programadas para el cuidado del patrimonio cultural del municipio)*100</t>
  </si>
  <si>
    <t>MANEDP=(Acciones de mantenimiento de edificios públicos realizadas/Acciones de mantenimiento programadas)*100</t>
  </si>
  <si>
    <t>M²</t>
  </si>
  <si>
    <t>Metros</t>
  </si>
  <si>
    <t>8.4.3.- Mejoramiento de los caminos rurales para estimular la comercialización.</t>
  </si>
  <si>
    <t>8.4.3.1.- Programa Municipal de Vinculación Institucional de Proyectos de Infraestructura de Caminos Rurales</t>
  </si>
  <si>
    <t>8.6.1.- Construcción y ampliación de vialidades.</t>
  </si>
  <si>
    <t>8.6.1.1.- Programa Muncipal de Pavimentación de Vialidades</t>
  </si>
  <si>
    <t>PAV=(M2 de pavimentación de vialidades construídos/M2 de pavimentación de vialidades programados)*100</t>
  </si>
  <si>
    <t>Metros cuadrados</t>
  </si>
  <si>
    <t>9.1.1.- Promover y fortalecer los organismos de consulta en materia de desarrollo urbano.</t>
  </si>
  <si>
    <t>9.1.1.1.- Programa de Actualización de los Comités y Comisiones de Participación Ciudadana</t>
  </si>
  <si>
    <t>9.1.2.-  Elaborar y actualizar el plan rector de desarrollo urbano.</t>
  </si>
  <si>
    <t>COMPARTCIU=(Comités y Comisiones de Participación Ciuddana renovados/Comités y Comisiones de Participación Ciudadana con periodo vencido)*100</t>
  </si>
  <si>
    <t>Comites y Comisiones</t>
  </si>
  <si>
    <t>9.2.1.- Conservación del medio ambiente, a través de acciones que mitiguen los efectos nocivos de la contaminación ambiental en cualquiera de sus formas</t>
  </si>
  <si>
    <t>9.2.1.1.- Programa Municipal de Reforestación Urbana y Rural.</t>
  </si>
  <si>
    <t>9.2.1.2.- Programa Municipal de Respeto al Medio Ambiente.</t>
  </si>
  <si>
    <t>9.2.2.- Reforestar las zonas urbanas y rurales del municipio.</t>
  </si>
  <si>
    <t>9.2.2.1.- Programa Municipal de Reforestación</t>
  </si>
  <si>
    <t>REFURBRUR=(Acciones de reforestación urbana y rural realizadas/Acciones de reforestación urbana y rural programadas a realizar)*100</t>
  </si>
  <si>
    <t>REMAM=(Acciones realizadas para la conservación del medio ambiente/Acciones para la conservación del medio ambiente programadas a realizar)*100</t>
  </si>
  <si>
    <t>REF=(Campañas de reforestación realizadas/Campañas de reforestación)*100</t>
  </si>
  <si>
    <t>9.3.1.- Elaboración y actualización del Atlás de Riesgo.</t>
  </si>
  <si>
    <t>9.3.1.1.- Programa Municipal de Actualización del Atlas de Riesgo.</t>
  </si>
  <si>
    <t>9.3.3.1.- Programa de Regularización en Unidades Económicas en Materia de Prevención de Riesgos</t>
  </si>
  <si>
    <t>ACARIE=(Acciones realizadas para la actualización del Atlas de Riesgo/Acciones para la actualización del Atlas de Riesgo programadas)*100</t>
  </si>
  <si>
    <t>PREREC=(Inspecciones realizadas a entidad económicas/Inspecciones a entidades económicas programadas)*100</t>
  </si>
  <si>
    <t>Inspecciones</t>
  </si>
  <si>
    <t>Recursos fiscales</t>
  </si>
  <si>
    <t>Municipio de Jacona</t>
  </si>
  <si>
    <t>Recursos fiscales y federales</t>
  </si>
  <si>
    <t>Llamadas</t>
  </si>
  <si>
    <t>audiencias</t>
  </si>
  <si>
    <t>Actualizaciones</t>
  </si>
  <si>
    <t>Requisiciones de compras atendidas</t>
  </si>
  <si>
    <t>2.3.2.3.- Programa Municipal Procedimientos Administrativos Municipales</t>
  </si>
  <si>
    <t>2.3.2.4.- Programa Municipal de Declaraciones Patrimoniales de Servidores Públicos Municipales</t>
  </si>
  <si>
    <t>2.3.2.5.-Programa Municipal de Seguimiento al Comité de Compras</t>
  </si>
  <si>
    <t>2.3.2.6.- Programa Municipal de Seguimiento al Comité de Transparencia</t>
  </si>
  <si>
    <t>REVPROC=(Revisiones a los procedimientos administrativos realizadas/Revisiones a los procedimientos administrativos programados)*100</t>
  </si>
  <si>
    <t>DEPAT=(Declaraciones patrimoniales presentadas/Servidores públicos municipales obligados)*100</t>
  </si>
  <si>
    <t>Declaraciones Presentadas</t>
  </si>
  <si>
    <t>CCOM=(Acciones realizadas/Acciones programadas)*100</t>
  </si>
  <si>
    <t>COMT=(Acciones realizadas/Acciones programadas)*100</t>
  </si>
  <si>
    <t>2.7.2.1.- Programa Muncipal de Auditorias Internas.</t>
  </si>
  <si>
    <t>2.7.2.2.- Programa de Actualización de las Áreas de Donación Municipales.</t>
  </si>
  <si>
    <t>2.7.2.3.- Programa de Registro del Patrimonio Municipal.</t>
  </si>
  <si>
    <t>Reportes</t>
  </si>
  <si>
    <t>2.8.2.1.-Programa de Sesiones de Cabildo</t>
  </si>
  <si>
    <t>2.8.2.10.- Programa Municipal de Asesoría Jurídica Interna.</t>
  </si>
  <si>
    <t>2.8.2.11.- Programa Municipal de Conservación del Archivo Municipal.</t>
  </si>
  <si>
    <t>2.8.2.2.- Programa Municipal de Atención a la Ciudadanía  REGIDORES.</t>
  </si>
  <si>
    <t>2.8.2.3.- Programa Municipal de Certificaciones sobre Actos y Resoluciones de Competencia Muncipal.</t>
  </si>
  <si>
    <t>2.8.2.4.- Programa Municipal Operativo de las Comisiones del H. Ayuntamiento.</t>
  </si>
  <si>
    <t>2.8.2.6.- Programa Municipal de Expedición de documentos Varios. SECRETARÍA</t>
  </si>
  <si>
    <t>2.8.2.7.- Programa Municipal de Levantamiento del Inventario Digital de  Bienes Muebles e Inmuebles.</t>
  </si>
  <si>
    <t>2.8.2.8.- Programa Municipal de Atención Ciudadana SINDICATURA.</t>
  </si>
  <si>
    <t>2.8.2.9.- Programa Municipal de Expedición de Certificaciones Varias. SINDICATURA.</t>
  </si>
  <si>
    <t xml:space="preserve"> REGDIGB=(Bienes registrados/Bienes programados para registro)*100</t>
  </si>
  <si>
    <t>Registros</t>
  </si>
  <si>
    <t>EXDOC=(Documentos expedidos/Documentos programados para expedición)*100</t>
  </si>
  <si>
    <t>Licencias</t>
  </si>
  <si>
    <t>4.1.1.2.- Programa Municipal de Vivienda Digna, vertiente Mejoramiento de Vivienda.</t>
  </si>
  <si>
    <t>4.1.1.3.- Programa Municipal de Cemento</t>
  </si>
  <si>
    <t>4.1.1.4.- Programa Municipal de Calentadores Solares</t>
  </si>
  <si>
    <t>4.1.1.5.- Programa Municipal de Dotación de Laminas.</t>
  </si>
  <si>
    <t>4.1.1.6.- Programa Municipal de Dotación de Tinacos</t>
  </si>
  <si>
    <t>Tinacos</t>
  </si>
  <si>
    <t>4.1.2.10.- Programa Municipal de Asesoría Legal a las Familias de los Migrantes.</t>
  </si>
  <si>
    <t>4.1.2.11.- Programa Municipal de Médico en Tu Colonia</t>
  </si>
  <si>
    <t xml:space="preserve">4.1.2.13.- Programa Municipal de Talleres de Capacitación en las Colonias </t>
  </si>
  <si>
    <t>4.1.2.14.- Programa Municipal de Trabajo Social, vertiente visitas domiciliarias.</t>
  </si>
  <si>
    <t>4.1.2.15.- Programa Municipal de Trabajo Social, vertiente apoyo para pasajes y apoyos varios.</t>
  </si>
  <si>
    <t>4.1.2.16.- Programa Municipal de Trabajo Social, vertiente apoyo para pañales.</t>
  </si>
  <si>
    <t xml:space="preserve">4.1.2.3.- Programa Municipal de Promoción de Actividades a las Familias de los Migrantes </t>
  </si>
  <si>
    <t>CMDLB=(Consultas médicas realizadas/Consultas médicas programadas)*100</t>
  </si>
  <si>
    <t>COLREG=(Acciones realizadas/Acciones programados para entrega)*100</t>
  </si>
  <si>
    <t>TCIDLB=(Talleres realizados/Talleres programados)*100</t>
  </si>
  <si>
    <t>4.2.1.2.- Programa Municipal de Beca Padrino</t>
  </si>
  <si>
    <t>BPA=(Becas padrino entregadas/Becas padrino programadas para entrega)*100</t>
  </si>
  <si>
    <t>4.4.1.1.- Programa Municipal de Eventos de Detección de  Talentos Deportivos.</t>
  </si>
  <si>
    <t>4.4.1.5.- Programa Municipal de Talleres Deportivos Incluyentes en las Colonias.</t>
  </si>
  <si>
    <t>4.5.1.10.- Programa Municipal de Campañas de Salud</t>
  </si>
  <si>
    <t>4.5.1.4.- Programa Municipal Pelucas Oncológicas</t>
  </si>
  <si>
    <t>4.5.1.5.- Programa Municipal Consultas Odontológicas</t>
  </si>
  <si>
    <t>4.5.1.6.- Programa Municipal de Sabores, Emociones y Salud contra al DM y Obesidad</t>
  </si>
  <si>
    <t>4.5.1.7.- Programa Municipal contra Enfermedades Generadas por Vectores</t>
  </si>
  <si>
    <t>4.5.1.8.- Programa Municpal de Prevención de Embarazo y ETS en Adolescentes</t>
  </si>
  <si>
    <t>4.5.1.9.- Programa Municipal de Consulta Médica</t>
  </si>
  <si>
    <t>CMPSAL=(Campañas realizadas/Campañas programadas)*100</t>
  </si>
  <si>
    <t>PON=(Pelucas oncológicas entregadas/Pelucas oncológicas programadas para entrega)*100</t>
  </si>
  <si>
    <t>Pelucas</t>
  </si>
  <si>
    <t>CONOD=(Consultas relizadas/Consultas programadas)*100</t>
  </si>
  <si>
    <t>APDM=(Acciones realizadas/Acciones programadas)*100</t>
  </si>
  <si>
    <t>APV=(Acciones realizadas/Acciones programadas)*100</t>
  </si>
  <si>
    <t>PEMETS=(Acciones realizadas/Acciones programadaas)*100</t>
  </si>
  <si>
    <t>CMED=(Asesorías médicas otorgadas/Aseosrías médicas programadas)*100</t>
  </si>
  <si>
    <t>4.5.2.8.- Programa Municipal de Apoyos de Protección Civil</t>
  </si>
  <si>
    <t>PTSC=(Traslados realizados/Traslados programados)*100</t>
  </si>
  <si>
    <t>6.2.1.2.- Programa Municipal de Eventos Tradicionales</t>
  </si>
  <si>
    <t>CAMRUR=(Acciones de mejoramiento de caminos rurales realizadas/Acciones de caminos rurales programadas)*100</t>
  </si>
  <si>
    <t>MRS=(Toneladas  compactadas de residuos sólidos en relleno/Toneladas confinadas de residuos sólidos en relleno)*100</t>
  </si>
  <si>
    <t>9.1.1.2.-Programa Municipal de Revisión a los Organismos Públicos Descentralizados</t>
  </si>
  <si>
    <t xml:space="preserve"> ROPD=(Revisiones realizadas/Revisiones programadas)*100</t>
  </si>
  <si>
    <t>9.1.2.2.-Programa Municipal de Control de Operaciones de Licencias de Construcción</t>
  </si>
  <si>
    <t xml:space="preserve">9.1.2.3.- Programa Municipal de Control de Autorización de Uso de Suelo </t>
  </si>
  <si>
    <t>9.1.2.4.- Programa Municipal de Autorización de Fraccionamientos</t>
  </si>
  <si>
    <t>PCNO=(Acciones realizadas/Acciones programadas)*100</t>
  </si>
  <si>
    <t>LSFS=(Acciones realizadas/Acciones programadas)*100</t>
  </si>
  <si>
    <t>UVSLV=(Acciones realizadas/Acciones programadas)*100</t>
  </si>
  <si>
    <t>9.3.3.2.- Programa de Capacitación en Materia de Protección Civil, atención prehospitalaria, combate de incendios y rescate.</t>
  </si>
  <si>
    <t>PCPPE=(Capacitaciones realizadas/Capacitaciónes programados)*100</t>
  </si>
  <si>
    <t>Acciones para la prevención social de la violencia y la delincuencia APVD=(AFCC*0.50)+(ACRC*0.50)</t>
  </si>
  <si>
    <t>Acciones de formacion de la cultura cívica AFCC AFCC=(PREVFAM*0.20)+(DESHFAM*0.20)+(TALINF*0.20)+(PERVIOL*0.20)+(EVSDIF*0.20)</t>
  </si>
  <si>
    <t>Acciones para la creación de redes ciudadanas ACRC ACRC=(REDC*1)</t>
  </si>
  <si>
    <t>Acciones para contar con una policía equipada. APEQ= (ACAPOL*0.50)+(ELSEG*0.50)</t>
  </si>
  <si>
    <t>Accciones de capacitación a policías. ACAPOL=(CAPPOL*1)</t>
  </si>
  <si>
    <t>Acciones de equipamiento de elementos de seguridad pública. ELSEG =(EU*0.50)+(EQRAD*0.50)</t>
  </si>
  <si>
    <t>Acciones para mejorar el tráfico vehícular y reducir accidentes viales. AMTV=(ACPCV*0.50)+(AEV*0.50)</t>
  </si>
  <si>
    <t>Acciones para la promoción de la cultura vial ACPCV=(CAMV*0.33)+(APC*0.33)+(COEM*0.34)</t>
  </si>
  <si>
    <t>Renovación de Semáforos RENSEM =(RENSEM*0.50)+(ALPUB*0.50)</t>
  </si>
  <si>
    <t>Acciones para el fortalecimiento de Transparencia y acceso a la información ciudadana. AFTAIC=(AAIP*0.50)+(AFSA*0.50)</t>
  </si>
  <si>
    <t>Acciones de accesibilidad de información de la página de Transparencia AAIPT= (SOLAIP*0.25)+(ALE*0.25)+(AUCI*0.25)+(AWTR*0.25)</t>
  </si>
  <si>
    <t>Acciones para fortalecer los sistemas de anticorrupción. AFSA =(CONSOC*0.20)+(QUEJATEN*0.20)+(PLIASM*0.20)+(PLIASF*0.20)+(RECONTREDO*0.20)</t>
  </si>
  <si>
    <t>Acciones para la recaudación de contribuciones. ACCRC =(RACM*0.33)+(APRI*0.33)+(ACPPC*0.34)</t>
  </si>
  <si>
    <t>Acciones para la acutalizaciones del catastro municipal RACM=(DEBIEN*0.33)+(ACBD*0.33)+(ACCAR*0.34)</t>
  </si>
  <si>
    <t>Acciones para la recuperación de impuestos. APRI=(AEC*0.50)+(FORCONTR*0.50)</t>
  </si>
  <si>
    <t>Acciones para promover el pago de contribuciones. ACPPC=(DIVCONT*1)</t>
  </si>
  <si>
    <t>Acciones para promover el ejercicio del gasto público. APEGP=(ACPFP*0.50)+(ACPDF*0.50)</t>
  </si>
  <si>
    <t>Acciones para fortalecer el presupuesto. ACPFP=(VPDM*0.08)+(SERPER*0.08)+(MATSUM*0.08)+(SERGEN*0.08)+(SUB*0.08)+(ADBMEI*0.08)+(POPU*0.08)+(DEUPU*0.08)+(PAGPEN*0.08)+(EUTRI*0.08)+(CMSER*0.08)+(IOSC*0.12)</t>
  </si>
  <si>
    <t>Acciones para promover el desempeño Financiero. ACPDF =(AGP*0.0.166666666666667)+(REF*0.166666666666667)+(REF1*0.166666666666667)+(REVPROC*0.166666666666667)+(DEPAT*0.166666666666667)+(CCOM*0.166666666666667)</t>
  </si>
  <si>
    <t>Acciones del manejo de la deuda pública. AAMDP=(AAPFOP*1)</t>
  </si>
  <si>
    <t>Acciones de apalancamiento Financiero para la realización de Obras y proyectos. AAPFOP= (APFOP*1)</t>
  </si>
  <si>
    <t>Acciones para la estructura organizacional. APEO=(ACMSP*1)</t>
  </si>
  <si>
    <t>Acciones para la creación de manuales de sistemas y procedimientos. ACMSP=(MANOP*0.50)+(MANSIS*0.50)</t>
  </si>
  <si>
    <t>Acciones de capacitación del recurso humano de la Administración Pública Municipal.ACRHAP=(ACRHM*1)</t>
  </si>
  <si>
    <t>Acciones de capacitación del recurso humano del municipio. ACRHM=(PROSP*0.33)+(EXCOL*0.33)+(CRH*0.34)</t>
  </si>
  <si>
    <t>Acciones de fortalecimiento de los instrumentos de planeación y control interno. AFIPCI=(AFOC*0.50)+(AFSER*0.50)</t>
  </si>
  <si>
    <t>Acciones para fortalecer el sistema de evaluación de resultados. AFSER=(REF*0.33)+(ACTARDON*0.33)+(BIMU*0.34)</t>
  </si>
  <si>
    <t>Acciones de actualización del marco jurídico municipal ACMARMUN=(AJUEZCIV *0.50)+(ACCMARNOR*0.50)</t>
  </si>
  <si>
    <t>Acciones para la instalación del juez civico AJUEZCIV =(PERDET*0.50)+(CRT*0.50)</t>
  </si>
  <si>
    <t>Accion para el Fortalecimiento de Inversiones y Empleos AFIE=(ACPEA*0.50)+(APCOCC*0.50)</t>
  </si>
  <si>
    <t>Accion para la Creacion de Programas de Empleos y Autoempleo ACPEA=(CAPAGRI*0.50)+(AEMPT*0.50)</t>
  </si>
  <si>
    <t>Acción para Fortalecer el Transporte Público del como factor Social AFTPFS=(ARRTPU*0.50)+(AATPU*0.50)</t>
  </si>
  <si>
    <t>Accion para Revisar las Rutas del Transporte Publico ARRTPU=(ADIAG*0.50)+(ANOR*0.50)</t>
  </si>
  <si>
    <t>Acción para la Ampliación del Transporte Público AATPU =(AGEST*1)</t>
  </si>
  <si>
    <t>Accion para la Mejora Regulatoria para los Comercios y Prestadores de Servicios AMRCPS=(AIEFCOE*0.50)+(APFAPFC*0.50)</t>
  </si>
  <si>
    <t>Acción para Implementar los Esquemas de Formación de Comercios y Organos Empresariales AIEFCOE=(ORREGMER*0.20)+(LPGB*0.20)+(LGR*0.20)+(REGANUN*0.20)+(FORMPYMES*0.20)</t>
  </si>
  <si>
    <t>Accion para Promover y Fortalecer Apalancamiento Publico Financiero a los Comerciantes APFAPFC=(AMEM*0.50)+(CREDCOM*0.50)</t>
  </si>
  <si>
    <t>Acciones para el Fortalecimiento de las Agricultura de las Agroindustrias y al Comercio de Productos Locales del Municipio AFAACPLM=(AFACA*33.33)+(AFAEPE*33.33)+(ASEEM*33.34)</t>
  </si>
  <si>
    <t>Acciones de Fortalecimiento de Apoyo al Campo AFACA=(SEMAI*0.25)+(FSOL*0.25)+(FELIQ*0.25)+(PROMAPOY*.025)</t>
  </si>
  <si>
    <t>Acciones para el Fortalecimiento a las Agroindustrias de Esquemas de Promocion Empresarial AFAEPE=(EXAGRI+0.50)+(APESR*0.50)</t>
  </si>
  <si>
    <t>Acción del Sector Empresarial ASEEM=(VINCR*0.50)+(MEJCAN*0.50)</t>
  </si>
  <si>
    <t>Acciones para Reducir la pobreza AREPO=(CRISE*0.50)+(AFPDH*0.50)</t>
  </si>
  <si>
    <t>Acciones para la contrucción, rehabilitación de infraestructura en zonas en situacion de pobreza extrema. CRISE=(ARCOS*0.11)+(CONSPF*0.11)+(TEFFIR*0.11)+(DOTCEM*0.11)+(DCSOL*0.11)+(DOTLAM*0.11)+(OPRODIM*0.11)+(APGIND*0.11)+(PROYOB*0.12)</t>
  </si>
  <si>
    <t>Acciones para Fortalecer los Programas de Desarrollo Humano AFPDH=(DEHP*0.0625)+(TPFAL*0.0625)+(AMIG*0.0625)+(COLREG*0.0625)+(VTSOC*0.0625)+(APASAJ*0.0625)+(APOPA*0.0625)+(OCEDECO*0.0625)(ACFAM*0.0625)+(PUBEU*0.0625)+(ACPOS*0.0625)+(APSSEU*0.0625)+(ASDCUI*0.0625)+(TVH*0.0625)+(CTDOC*0.0625)+(APOPA*0.0625)</t>
  </si>
  <si>
    <t>Acción para Combatir el Rezago Educativo ACOREED =(AEQESED*1)</t>
  </si>
  <si>
    <t>Acciones para Contribuir al Mejoramiento de los Grupos Vulnerables ACMGV =(ADVAM*0.25)+(AAMJM*0.25)+(AFEAN*0.25)+(APAPC*0.25)</t>
  </si>
  <si>
    <t>Acciones para Disminuir las Condiciones de Vulnerabilidad de los Adultos Mayores ADVAM =(PEAM*0.33)+(CREDINAPAM*0.33)+(TNAD*0.34)</t>
  </si>
  <si>
    <t>Acciones para Apoyar a las Madres Jefas del Municipio AAMJM=(OPCEC*0.12)+(PSVJF*0.12)+(ASEJURDIF*0.12)+(VALPSI*0.12)+(ESTLEN*0.13)+(TPREPOSN*0.13)+(ASERNUT*0.13)+(TONUT*0.13)</t>
  </si>
  <si>
    <t>Acciones para Fortalecer los esquemas de atención a niños en riesgo AFEAN=(DESESC*0.11)+(DES*0.11)+(EAED*0.11)+(OPCED*0.11)+(PBADOL*0.11)+(BANJR*0.11)+(BJRMUN*0.11)+(BNJRCD*0.11)+(TPAP*0.12)</t>
  </si>
  <si>
    <t>Acciones para Promover la Atencion de las Personas con Capacidades Diferentes APAPC =(APDIS*0.25)+(UBR*0.25)+(DOTSR*0.25)+(APAUD*0.25)</t>
  </si>
  <si>
    <t>Acciones para el Fortalecimiento de Actividades Deportivas y Recreativas AFADERE =(ADADE*33.33)+(AFOLIDE*33.33)+(AEQCEDE*33.34)</t>
  </si>
  <si>
    <t>Acciones para Diversificar las Actividades Deportivas ADADE =(APTDEP*0.1667)+(EMDEP*0.1667)+(SELDEP*0.1667)+(EVDC*0.1667)+(DEPINCLU*0.1667)+(TDIES*0.1665)</t>
  </si>
  <si>
    <t>Acciones para el Fortalesimiento de Ligas Deportivas AFOLIDE =(ALID*33.33)+(PATDEP*33.33)+(CCLIN*33.34)</t>
  </si>
  <si>
    <t>Acciones para Equipar los Centros Deportivos AEQCEDE =(MUDEP*0.50)+(MEDEP*0.50)</t>
  </si>
  <si>
    <t>Acciones para la Salud para reducir la Mortalidad AASARMO =(AAMEFA*33.33)+(ACCAENCR*33.33)+(ACECRDE*33.34)</t>
  </si>
  <si>
    <t>Acciones para el Abasto de Medicamentos en Farmacias AAMEFA =(DOTMED*33.33)+(ATMED*33.33)+(PSITER*33.34)</t>
  </si>
  <si>
    <t>Acciones para Campañas de Enfermedades Cronicas ACCAENCR =(CIRIFT*14.28)+(ESTSOC*14.28)+(CONOFT*14.28)+(CANHOS*14.28)+(TRASENF*14.28)+(APEG*14.28)+(ACCMUJ*14.32)</t>
  </si>
  <si>
    <t>Acciones para Enfermedades Cronicas y Degenerativas ACECRDE =(MEDSUB*1)</t>
  </si>
  <si>
    <t>Acciones de fortalecimiento de la identidad y el sentido de pertenencia AIDPER=(AGPER*0.50)+(AFCG*0.50)</t>
  </si>
  <si>
    <t>Acciones para generar sentido de pertenencia AGPER=(ACIV*0.50)+(PA*0.50)</t>
  </si>
  <si>
    <t>Acciones para el fortalecimiento de los elementos históricos, culturales y gastronómicos AFCG=(FELH*1)</t>
  </si>
  <si>
    <t>Construcción de elementos diferenciadores del municipio CEMUN=(ACCD*0.50)+(AEI*0.50)</t>
  </si>
  <si>
    <t>Acciones de construcción de concepto de ciudad ACCD=(FORJAC*1)</t>
  </si>
  <si>
    <t>Acciones de identificación de los elementos diferenciadores AEI=(EI*1)</t>
  </si>
  <si>
    <t>Acciones de proyección turísticas de los parques y lagos del municipio ATURLP=(ADLP*0.50)+(APCLAG*0.50)</t>
  </si>
  <si>
    <t>Acciones de difusión de las actividades en parques y lagos del municipio ADPL =(EVIVI*0.33)+(REBLOP*0.33)+RZARQ*0.34)</t>
  </si>
  <si>
    <t>Acciones de promoción cultural en los lagos del municipio APCLAG=(PATR*0.50)+(EVLAG*0.50)</t>
  </si>
  <si>
    <t>Acciones para el Turismo Religioso. ATURE=(APATR*1)</t>
  </si>
  <si>
    <t>Acciones para la promoción de los atractivos turistícos y religiosos. APATR=(SEMSAN*1)</t>
  </si>
  <si>
    <t>Acciones para el turismo histórico. ATUHI=(AFOMUS*1)</t>
  </si>
  <si>
    <t>Acciones para fortalecer el museo. AFOMUS=(ACMUN*1)</t>
  </si>
  <si>
    <t>Acciones para el mantenimiento de calles. AMANCA=(AFMACA*1)</t>
  </si>
  <si>
    <t>Acciones para fortalecer el mantenimiento de calles. AFMACA=(MANVIAL*1)</t>
  </si>
  <si>
    <t>Acciones para el mantenimiento del Panteón. AMAPA=(AADP*1)</t>
  </si>
  <si>
    <t>Acciones para adecuar y dignificar el Panteón. AADP=(MPM.33)+(LIMPAN.33)+(INCUERP.34)</t>
  </si>
  <si>
    <t>Acciones para fomentar los sacrificios de ganado en condiciones de sanidad e higiene. AFSGSH=(AMCSA*.50)+(AIMIA*.50)</t>
  </si>
  <si>
    <t>Acciones para mejorar las condiciones de sacrificos de animales. AMCSA=(CA*.50)+(MANRM*.50)</t>
  </si>
  <si>
    <t>Acciones para implementar medidas de inocuidad alimentaria. AIMIA =(MAHE*.50)+(CIALI*.50)</t>
  </si>
  <si>
    <t>Acciones para reducir el deficit en el Servicio de agua potable en viviendas particulares. AREDES=(AFOREA*1)</t>
  </si>
  <si>
    <t>Acciones para fortalecer redes de agua potable. AFOREA=(ACVER*1)</t>
  </si>
  <si>
    <t>Acciones para reducir el deficit en el servicio de drenaje de viviendas partiuculares y alcantarillados en arterias viales para la conduccion de aguas residuales y pluviales.ARDVIPA =(AMARED*0.50)+(AMRAD*0.50)</t>
  </si>
  <si>
    <t>Acciones para mantener y ampliar la red de drenaje sanitario.AMARED=(AMANDREN1*1)</t>
  </si>
  <si>
    <t>Acciones para mantener, rehabilitar y ampliar red de drenaje pluvial. AMRAD=(AMEDREN2*1)</t>
  </si>
  <si>
    <t>Acciones para el Tratamiento de Aguas Residuales ATAR=(AGRN*1)</t>
  </si>
  <si>
    <t>Acciones para gestionar recursos necesarios  AGRN=(AGPT*1)</t>
  </si>
  <si>
    <t>Acciones para Limpia, Recolección, Manejo y Tratamiento de Residuos Sólidos ALRMT=(AMSRB*0.33)+(AHMRS*0.33)+(MQCUR*0.34)</t>
  </si>
  <si>
    <t>Acciones para mejorar el Servicio de Recoleccion de Basura  AMSRB=(LMSRB*0.2)+(0+0.20)+(RPB*0.20)+(RLLAN*0.20)+(RENC*0.20)</t>
  </si>
  <si>
    <t>Acciones para Habilitar y Mantener el Relleno Sanitario con Caracteristicas de Protección al Medio Ambiente AHMRS=(MRS*1)</t>
  </si>
  <si>
    <t>Acciones para Abatir el Deficit y Mantener los Espacios Publicos Destinados a Convivencia Social y la Recreación. ADFMD =(AMPJM*1)</t>
  </si>
  <si>
    <t>Acciones de Mantenimiento a Parques y Jardines del Municipio AMPJM=(MPJM*0.50)+(MANESP*0.50)</t>
  </si>
  <si>
    <t>Acciones para Abarir el Deficit y Dar Mantenimiento Adecuado al Alumbrado Público. AADDA=(AMRAP*0.50)+(APEAP*0.50)</t>
  </si>
  <si>
    <t>Acciones para apliación y Mantenimiento de la Red del Alumbrado Público. AMRAP=(MAPU*1)</t>
  </si>
  <si>
    <t>Acciones para Promover Esquemas de Ahorro de Energía en el Alumbrado Público APEAP=(RAL*1)</t>
  </si>
  <si>
    <t>Acciones para Abatir el Deficit y Dar Mantenimiento a Mercados Públicos. AADMP=(AMMM*1)</t>
  </si>
  <si>
    <t>Acciones para el Mantenimiento del Mercado Municipal AMMM=(AMMM*1)</t>
  </si>
  <si>
    <t>Acciones para Fortalecer y Ampliar la Infraestructura Educativa AFAIE =(ACAACT*0.50)+(AMRIE*0.50)</t>
  </si>
  <si>
    <t>Acciones para Mantener y Rehabilitar Instituciones Educativas AMRIE=(APES*0.50)+(CONSTESED*0.50)</t>
  </si>
  <si>
    <t>Acciones para la ampliacion y fortalecimiento de la infraestructura urbana AFIU=(ACIU*0.50)+(MRIU*0.50)</t>
  </si>
  <si>
    <t>Acciones para ampliar y construir la infraestructura urbana ACIU=(URBAN*0.50)+(INFDEP*0.50)</t>
  </si>
  <si>
    <t>Acciones para mantener  y rehabilitar la infraestructura urbana MRIU=(MAM*0.167)+(MANRICAN*0.167)+(MANINFRAUR*0.167)+(CCH*0.167)+(CPCUL*0.167)+(MANEDP*0.167)</t>
  </si>
  <si>
    <t>Acciones para ampliacion y fortalecimiento de infraestructura turistica AAFIT=(AMCR*1)</t>
  </si>
  <si>
    <t>Acciones para mejoramiento de caminos rurales AMCR=(VINCRE*1)</t>
  </si>
  <si>
    <t>Acciones para construccion y rehabilitacion de vialidades ACRV=(ACAV*1)</t>
  </si>
  <si>
    <t>Acciones para construcciony ampliacionde vialidades ACAV=(PV*1)</t>
  </si>
  <si>
    <t>Acciones para reducir y aprovechavechamiento del suelo de la población utilizando el territorio de manera ordenada y sustentable ARASPTOS=(APFOCDU*0.33)+(AEAPD*0.33)+(ADIPOCU*0.34)</t>
  </si>
  <si>
    <t>Acciones para promover y fortalecer organismos de consulta de desarrollo urbano APFOCDU=(COMPARTCIU*0.50)+(ROPD*0.50)</t>
  </si>
  <si>
    <t>Acciones para ordenamiento ecologico y medio ambiente AOEMA=(ACMA*0.50)+(AFZUR*0.50)</t>
  </si>
  <si>
    <t>Acciones para conservacion del medio ambiente ACMA=(REFURBRUR*0.50)+(REMAM*0.50)</t>
  </si>
  <si>
    <t>Acciones para reforestacion de zonas urbanas y rurales AFZUR=(REF*1)</t>
  </si>
  <si>
    <t>Acciones para prevencion y proteccion de riesgos ambientales PPRA=(EAAR*0.50)+(APEZR*0.50)</t>
  </si>
  <si>
    <t>Acciones para elaboracion y actualizacion del Atlas de riesgo EAAR=(ACARIE*1)</t>
  </si>
  <si>
    <t>Recursos fiscales, federales y estatales</t>
  </si>
  <si>
    <t>Del 1 de enero al 31 de marzo de 2021</t>
  </si>
  <si>
    <t>Acciones de actualización del marco normativo ACCMARNOR =(SECA*0.1)+(ASJURIN*0.10)+(ARCOS*0.10)+(AUREG*0.10)+(CERATOS*0.10)+(ACH*0.10)+(EXPDOC*0.10)+(REGDIGB*0.10)+(ATCIUD*0.10)+(EXDOCSIND*0.10)</t>
  </si>
  <si>
    <t>Acción de Equipamiento de Espacios Educativos AEQESED=(BPA*1)</t>
  </si>
  <si>
    <t>cabezas</t>
  </si>
  <si>
    <t>Acciones para Mantener en Optimas Condiciones las Unidades de Recolección de Residuos MQCUR=(MANVE*1)</t>
  </si>
  <si>
    <t>Acciones para elaborar y actualizar el plan de desarrollo AEAPD=(PCNO*0.33)+(LSFS*0.33)+(UVLSV*0.34)</t>
  </si>
  <si>
    <t>9.3.3.- Realizar protocolos de emergencia para evacuación de personas de zonas de riesgo.</t>
  </si>
  <si>
    <t>Acciones para realizar protocolos de evacuacion en zonas de riesgo APEZR=(PREREC*1)</t>
  </si>
  <si>
    <t>Mtra. Gabriela Guadalupe Garibay Ochoa</t>
  </si>
  <si>
    <t>PRESIDENTA MUNICIPAL</t>
  </si>
  <si>
    <t xml:space="preserve">                                  Mtro. Jerssael Jesus Elias Salinas</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</si>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</sst>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43" formatCode="_-* #,##0.00_-;\-* #,##0.00_-;_-* &quot;-&quot;??_-;_-@_-"/>
  </numFmts>
  <fonts count="13" x14ac:knownFonts="1">
    <font>
      <sz val="11"/>
      <color theme="1"/>
      <name val="Calibri"/>
      <family val="2"/>
      <scheme val="minor"/>
    </font>
    <font>
      <b/>
      <sz val="16"/>
      <color indexed="8"/>
      <name val="Calibri"/>
      <family val="2"/>
    </font>
    <font>
      <b/>
      <sz val="18"/>
      <color indexed="8"/>
      <name val="Calibri"/>
      <family val="2"/>
    </font>
    <font>
      <b/>
      <sz val="10.5"/>
      <name val="Arial Narrow"/>
      <family val="2"/>
    </font>
    <font>
      <b/>
      <sz val="14"/>
      <color theme="1"/>
      <name val="Arial"/>
      <family val="2"/>
    </font>
    <font>
      <sz val="9"/>
      <color theme="1"/>
      <name val="Arial"/>
      <family val="2"/>
    </font>
    <font>
      <b/>
      <sz val="10"/>
      <color theme="1"/>
      <name val="Arial Narrow"/>
      <family val="2"/>
    </font>
    <font>
      <b/>
      <sz val="10"/>
      <color indexed="8"/>
      <name val="Arial Narrow"/>
      <family val="2"/>
    </font>
    <font>
      <sz val="11"/>
      <name val="Calibri"/>
      <family val="2"/>
      <scheme val="minor"/>
    </font>
    <font>
      <sz val="10"/>
      <color theme="1"/>
      <name val="Arial Narrow"/>
      <family val="2"/>
    </font>
    <font>
      <sz val="10"/>
      <name val="Arial"/>
      <family val="2"/>
    </font>
    <font>
      <b/>
      <sz val="8"/>
      <color theme="1"/>
      <name val="Arial"/>
      <family val="2"/>
    </font>
    <font>
      <sz val="8"/>
      <color theme="1"/>
      <name val="Calibri"/>
      <family val="2"/>
      <scheme val="minor"/>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14">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2">
    <xf numFmtId="0" fontId="0" fillId="0" borderId="0"/>
    <xf numFmtId="0" fontId="10" fillId="0" borderId="0"/>
  </cellStyleXfs>
  <cellXfs count="73">
    <xf numFmtId="0" fontId="0" fillId="0" borderId="0" xfId="0"/>
    <xf numFmtId="0" fontId="0" fillId="2" borderId="0" xfId="0" applyFill="1"/>
    <xf numFmtId="0" fontId="0" fillId="2" borderId="0" xfId="0" applyFill="1" applyAlignment="1">
      <alignment horizontal="center" vertical="center"/>
    </xf>
    <xf numFmtId="0" fontId="3" fillId="2" borderId="5" xfId="0" applyFont="1" applyFill="1" applyBorder="1" applyAlignment="1">
      <alignment horizontal="center" vertical="top" wrapText="1"/>
    </xf>
    <xf numFmtId="0" fontId="3" fillId="2" borderId="2" xfId="0" applyFont="1" applyFill="1" applyBorder="1" applyAlignment="1">
      <alignment horizontal="center" vertical="top" wrapText="1"/>
    </xf>
    <xf numFmtId="0" fontId="0" fillId="2" borderId="9" xfId="0" applyFill="1" applyBorder="1" applyAlignment="1">
      <alignment horizontal="center" vertical="center"/>
    </xf>
    <xf numFmtId="0" fontId="0" fillId="2" borderId="6" xfId="0" applyFill="1" applyBorder="1"/>
    <xf numFmtId="0" fontId="0" fillId="2" borderId="6" xfId="0" applyFill="1" applyBorder="1" applyAlignment="1">
      <alignment wrapText="1"/>
    </xf>
    <xf numFmtId="0" fontId="0" fillId="2" borderId="8" xfId="0" applyFill="1" applyBorder="1" applyAlignment="1">
      <alignment horizontal="center" vertical="center"/>
    </xf>
    <xf numFmtId="0" fontId="0" fillId="2" borderId="7" xfId="0" applyFill="1" applyBorder="1" applyAlignment="1">
      <alignment wrapText="1"/>
    </xf>
    <xf numFmtId="0" fontId="0" fillId="0" borderId="9" xfId="0" applyBorder="1" applyAlignment="1">
      <alignment horizontal="center" vertical="center"/>
    </xf>
    <xf numFmtId="0" fontId="0" fillId="0" borderId="6" xfId="0" applyBorder="1"/>
    <xf numFmtId="0" fontId="0" fillId="0" borderId="6" xfId="0" applyBorder="1" applyAlignment="1">
      <alignment wrapText="1"/>
    </xf>
    <xf numFmtId="0" fontId="0" fillId="0" borderId="8" xfId="0" applyBorder="1" applyAlignment="1">
      <alignment horizontal="center" vertical="center"/>
    </xf>
    <xf numFmtId="0" fontId="0" fillId="0" borderId="7" xfId="0" applyBorder="1" applyAlignment="1">
      <alignment wrapText="1"/>
    </xf>
    <xf numFmtId="0" fontId="0" fillId="0" borderId="10" xfId="0" applyBorder="1" applyAlignment="1">
      <alignment horizontal="center" vertical="center"/>
    </xf>
    <xf numFmtId="0" fontId="0" fillId="0" borderId="11" xfId="0" applyBorder="1"/>
    <xf numFmtId="0" fontId="3" fillId="2" borderId="12" xfId="0" applyFont="1" applyFill="1" applyBorder="1" applyAlignment="1">
      <alignment horizontal="center" vertical="top" wrapText="1"/>
    </xf>
    <xf numFmtId="0" fontId="3" fillId="2" borderId="13" xfId="0" applyFont="1" applyFill="1" applyBorder="1" applyAlignment="1">
      <alignment horizontal="center" vertical="top" wrapText="1"/>
    </xf>
    <xf numFmtId="0" fontId="0" fillId="0" borderId="4" xfId="0" applyBorder="1"/>
    <xf numFmtId="0" fontId="1" fillId="2" borderId="0" xfId="0" applyFont="1" applyFill="1"/>
    <xf numFmtId="0" fontId="0" fillId="0" borderId="6" xfId="0" applyBorder="1" applyAlignment="1">
      <alignment vertical="center" wrapText="1"/>
    </xf>
    <xf numFmtId="0" fontId="6" fillId="0" borderId="0" xfId="0" applyFont="1"/>
    <xf numFmtId="0" fontId="9" fillId="0" borderId="0" xfId="0" applyFont="1"/>
    <xf numFmtId="0" fontId="9" fillId="0" borderId="0" xfId="0" applyFont="1" applyAlignment="1">
      <alignment horizontal="center"/>
    </xf>
    <xf numFmtId="0" fontId="6" fillId="0" borderId="0" xfId="0" applyFont="1" applyAlignment="1">
      <alignment horizontal="center"/>
    </xf>
    <xf numFmtId="0" fontId="0" fillId="3" borderId="0" xfId="0" applyFill="1" applyProtection="1">
      <protection locked="0"/>
    </xf>
    <xf numFmtId="43" fontId="9" fillId="0" borderId="0" xfId="0" applyNumberFormat="1" applyFont="1"/>
    <xf numFmtId="0" fontId="5" fillId="0" borderId="3" xfId="0" applyFont="1" applyBorder="1" applyAlignment="1">
      <alignment vertical="center" wrapText="1"/>
    </xf>
    <xf numFmtId="43" fontId="5" fillId="0" borderId="0" xfId="0" applyNumberFormat="1" applyFont="1" applyAlignment="1">
      <alignment vertical="center" wrapText="1"/>
    </xf>
    <xf numFmtId="43" fontId="0" fillId="0" borderId="0" xfId="0" applyNumberFormat="1"/>
    <xf numFmtId="44" fontId="9" fillId="0" borderId="0" xfId="0" applyNumberFormat="1" applyFont="1"/>
    <xf numFmtId="44" fontId="5" fillId="0" borderId="3" xfId="0" applyNumberFormat="1" applyFont="1" applyBorder="1" applyAlignment="1">
      <alignment vertical="center" wrapText="1"/>
    </xf>
    <xf numFmtId="0" fontId="0" fillId="0" borderId="0" xfId="0" applyAlignment="1">
      <alignment horizontal="center" wrapText="1"/>
    </xf>
    <xf numFmtId="0" fontId="5" fillId="0" borderId="0" xfId="0" applyFont="1" applyBorder="1" applyAlignment="1">
      <alignment vertical="center" wrapText="1"/>
    </xf>
    <xf numFmtId="0" fontId="0" fillId="0" borderId="0" xfId="0" applyBorder="1"/>
    <xf numFmtId="44" fontId="9" fillId="0" borderId="0" xfId="0" applyNumberFormat="1" applyFont="1" applyBorder="1"/>
    <xf numFmtId="43" fontId="0" fillId="0" borderId="0" xfId="0" applyNumberFormat="1" applyBorder="1"/>
    <xf numFmtId="4" fontId="7" fillId="2" borderId="3" xfId="0" applyNumberFormat="1" applyFont="1" applyFill="1" applyBorder="1" applyAlignment="1">
      <alignment horizontal="center" vertical="center" wrapText="1"/>
    </xf>
    <xf numFmtId="0" fontId="7" fillId="2" borderId="3" xfId="0" applyFont="1" applyFill="1" applyBorder="1" applyAlignment="1">
      <alignment horizontal="center" vertical="center" wrapText="1"/>
    </xf>
    <xf numFmtId="0" fontId="12" fillId="0" borderId="0" xfId="0" applyFont="1"/>
    <xf numFmtId="0" fontId="12" fillId="0" borderId="0" xfId="0" applyFont="1" applyAlignment="1">
      <alignment wrapText="1"/>
    </xf>
    <xf numFmtId="43" fontId="12" fillId="0" borderId="0" xfId="0" applyNumberFormat="1" applyFont="1"/>
    <xf numFmtId="0" fontId="12" fillId="0" borderId="3" xfId="0" applyFont="1" applyBorder="1" applyAlignment="1">
      <alignment horizontal="center" vertical="center" wrapText="1"/>
    </xf>
    <xf numFmtId="49" fontId="12" fillId="0" borderId="3" xfId="0" applyNumberFormat="1" applyFont="1" applyBorder="1" applyAlignment="1">
      <alignment horizontal="center" vertical="center" wrapText="1"/>
    </xf>
    <xf numFmtId="44" fontId="12" fillId="0" borderId="3" xfId="0" applyNumberFormat="1" applyFont="1" applyBorder="1" applyAlignment="1">
      <alignment horizontal="center" vertical="center" wrapText="1"/>
    </xf>
    <xf numFmtId="2" fontId="12" fillId="0" borderId="3" xfId="0" applyNumberFormat="1" applyFont="1" applyBorder="1" applyAlignment="1">
      <alignment horizontal="center" vertical="center" wrapText="1"/>
    </xf>
    <xf numFmtId="0" fontId="0" fillId="0" borderId="3" xfId="0" applyBorder="1" applyAlignment="1">
      <alignment horizontal="center" vertical="center" wrapText="1"/>
    </xf>
    <xf numFmtId="44" fontId="5" fillId="0" borderId="3" xfId="0" applyNumberFormat="1" applyFont="1" applyFill="1" applyBorder="1" applyAlignment="1">
      <alignment vertical="center" wrapText="1"/>
    </xf>
    <xf numFmtId="0" fontId="9" fillId="0" borderId="0" xfId="0" applyFont="1" applyAlignment="1">
      <alignment horizontal="center"/>
    </xf>
    <xf numFmtId="0" fontId="6" fillId="0" borderId="0" xfId="0" applyFont="1" applyAlignment="1">
      <alignment horizontal="center"/>
    </xf>
    <xf numFmtId="0" fontId="4" fillId="0" borderId="0" xfId="0" applyFont="1" applyAlignment="1">
      <alignment horizontal="center" vertical="center"/>
    </xf>
    <xf numFmtId="0" fontId="0" fillId="0" borderId="0" xfId="0" applyAlignment="1"/>
    <xf numFmtId="0" fontId="6" fillId="0" borderId="0" xfId="0" applyFont="1" applyAlignment="1"/>
    <xf numFmtId="0" fontId="9" fillId="0" borderId="0" xfId="0" applyFont="1" applyAlignment="1"/>
    <xf numFmtId="0" fontId="0" fillId="0" borderId="0" xfId="0" applyAlignment="1">
      <alignment horizontal="center"/>
    </xf>
    <xf numFmtId="0" fontId="12" fillId="0" borderId="0" xfId="0" applyFont="1" applyAlignment="1"/>
    <xf numFmtId="0" fontId="11" fillId="0" borderId="3" xfId="0" applyFont="1" applyBorder="1" applyAlignment="1">
      <alignment horizontal="center" vertical="center"/>
    </xf>
    <xf numFmtId="44" fontId="12" fillId="0" borderId="0" xfId="0" applyNumberFormat="1" applyFont="1" applyFill="1"/>
    <xf numFmtId="0" fontId="12" fillId="0" borderId="3" xfId="0" applyFont="1" applyBorder="1" applyAlignment="1">
      <alignment horizontal="left" vertical="center" wrapText="1"/>
    </xf>
    <xf numFmtId="44" fontId="12" fillId="0" borderId="3" xfId="0" applyNumberFormat="1" applyFont="1" applyFill="1" applyBorder="1" applyAlignment="1">
      <alignment horizontal="center" vertical="center" wrapText="1"/>
    </xf>
    <xf numFmtId="2" fontId="12" fillId="0" borderId="3" xfId="0" applyNumberFormat="1" applyFont="1" applyFill="1" applyBorder="1" applyAlignment="1">
      <alignment horizontal="center" vertical="center" wrapText="1"/>
    </xf>
    <xf numFmtId="0" fontId="9" fillId="0" borderId="0" xfId="0" applyFont="1" applyAlignment="1">
      <alignment horizontal="center"/>
    </xf>
    <xf numFmtId="0" fontId="6" fillId="0" borderId="0" xfId="0" applyFont="1" applyAlignment="1">
      <alignment horizontal="center"/>
    </xf>
    <xf numFmtId="0" fontId="1" fillId="2" borderId="0" xfId="0" applyFont="1" applyFill="1" applyAlignment="1">
      <alignment horizontal="center" wrapText="1"/>
    </xf>
    <xf numFmtId="0" fontId="6" fillId="0" borderId="3" xfId="0" applyFont="1" applyBorder="1" applyAlignment="1">
      <alignment horizontal="center" vertical="center" wrapText="1"/>
    </xf>
    <xf numFmtId="0" fontId="7" fillId="2" borderId="3" xfId="0" applyFont="1" applyFill="1" applyBorder="1" applyAlignment="1">
      <alignment horizontal="center" vertical="center" wrapText="1"/>
    </xf>
    <xf numFmtId="0" fontId="7" fillId="2" borderId="3"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0" fillId="0" borderId="0" xfId="0" applyBorder="1" applyAlignment="1">
      <alignment horizontal="center" wrapText="1"/>
    </xf>
    <xf numFmtId="0" fontId="11" fillId="0" borderId="3" xfId="0" applyFont="1" applyBorder="1" applyAlignment="1">
      <alignment horizontal="center" vertical="center"/>
    </xf>
    <xf numFmtId="0" fontId="4" fillId="0" borderId="0" xfId="0" applyFont="1" applyAlignment="1">
      <alignment horizontal="center" vertical="center"/>
    </xf>
  </cellXfs>
  <cellStyles count="2">
    <cellStyle name="Normal" xfId="0" builtinId="0"/>
    <cellStyle name="Normal 2" xfId="1" xr:uid="{9009374F-B39E-4346-A5A5-20BA81EE55CF}"/>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6</xdr:col>
      <xdr:colOff>602719</xdr:colOff>
      <xdr:row>0</xdr:row>
      <xdr:rowOff>0</xdr:rowOff>
    </xdr:from>
    <xdr:to>
      <xdr:col>7</xdr:col>
      <xdr:colOff>442910</xdr:colOff>
      <xdr:row>3</xdr:row>
      <xdr:rowOff>261408</xdr:rowOff>
    </xdr:to>
    <xdr:pic>
      <xdr:nvPicPr>
        <xdr:cNvPr id="5" name="4 Imagen">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487552" y="0"/>
          <a:ext cx="856191" cy="864658"/>
        </a:xfrm>
        <a:prstGeom prst="rect">
          <a:avLst/>
        </a:prstGeom>
      </xdr:spPr>
    </xdr:pic>
    <xdr:clientData/>
  </xdr:twoCellAnchor>
  <xdr:twoCellAnchor editAs="oneCell">
    <xdr:from>
      <xdr:col>2</xdr:col>
      <xdr:colOff>1428750</xdr:colOff>
      <xdr:row>0</xdr:row>
      <xdr:rowOff>74083</xdr:rowOff>
    </xdr:from>
    <xdr:to>
      <xdr:col>3</xdr:col>
      <xdr:colOff>2043014</xdr:colOff>
      <xdr:row>4</xdr:row>
      <xdr:rowOff>19667</xdr:rowOff>
    </xdr:to>
    <xdr:pic>
      <xdr:nvPicPr>
        <xdr:cNvPr id="3" name="Imagen 2">
          <a:extLst>
            <a:ext uri="{FF2B5EF4-FFF2-40B4-BE49-F238E27FC236}">
              <a16:creationId xmlns:a16="http://schemas.microsoft.com/office/drawing/2014/main" id="{CEAFF600-F4CD-405E-9B5E-E53A15F78D3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138083" y="74083"/>
          <a:ext cx="2053598" cy="81341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9</xdr:col>
      <xdr:colOff>66676</xdr:colOff>
      <xdr:row>0</xdr:row>
      <xdr:rowOff>0</xdr:rowOff>
    </xdr:from>
    <xdr:to>
      <xdr:col>9</xdr:col>
      <xdr:colOff>763589</xdr:colOff>
      <xdr:row>3</xdr:row>
      <xdr:rowOff>11112</xdr:rowOff>
    </xdr:to>
    <xdr:pic>
      <xdr:nvPicPr>
        <xdr:cNvPr id="5" name="4 Imagen">
          <a:extLst>
            <a:ext uri="{FF2B5EF4-FFF2-40B4-BE49-F238E27FC236}">
              <a16:creationId xmlns:a16="http://schemas.microsoft.com/office/drawing/2014/main" id="{00000000-0008-0000-02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611101" y="0"/>
          <a:ext cx="696913" cy="696912"/>
        </a:xfrm>
        <a:prstGeom prst="rect">
          <a:avLst/>
        </a:prstGeom>
      </xdr:spPr>
    </xdr:pic>
    <xdr:clientData/>
  </xdr:twoCellAnchor>
  <xdr:twoCellAnchor editAs="oneCell">
    <xdr:from>
      <xdr:col>2</xdr:col>
      <xdr:colOff>1447800</xdr:colOff>
      <xdr:row>0</xdr:row>
      <xdr:rowOff>142875</xdr:rowOff>
    </xdr:from>
    <xdr:to>
      <xdr:col>3</xdr:col>
      <xdr:colOff>1815473</xdr:colOff>
      <xdr:row>4</xdr:row>
      <xdr:rowOff>41892</xdr:rowOff>
    </xdr:to>
    <xdr:pic>
      <xdr:nvPicPr>
        <xdr:cNvPr id="3" name="Imagen 2">
          <a:extLst>
            <a:ext uri="{FF2B5EF4-FFF2-40B4-BE49-F238E27FC236}">
              <a16:creationId xmlns:a16="http://schemas.microsoft.com/office/drawing/2014/main" id="{8B827294-3002-4769-AD62-4D316CAF946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400425" y="142875"/>
          <a:ext cx="2053598" cy="81341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107"/>
  <sheetViews>
    <sheetView topLeftCell="A52" zoomScale="90" zoomScaleNormal="90" workbookViewId="0">
      <selection activeCell="B7" sqref="B7"/>
    </sheetView>
  </sheetViews>
  <sheetFormatPr baseColWidth="10" defaultColWidth="10.7109375" defaultRowHeight="15" x14ac:dyDescent="0.25"/>
  <cols>
    <col min="1" max="1" width="26.85546875" customWidth="1"/>
    <col min="2" max="2" width="13.85546875" customWidth="1"/>
    <col min="3" max="3" width="21.5703125" customWidth="1"/>
    <col min="4" max="4" width="57.7109375" customWidth="1"/>
    <col min="5" max="6" width="14.140625" bestFit="1" customWidth="1"/>
    <col min="7" max="7" width="15.28515625" customWidth="1"/>
    <col min="8" max="8" width="30.85546875" customWidth="1"/>
    <col min="9" max="9" width="24" customWidth="1"/>
    <col min="10" max="10" width="31.140625" customWidth="1"/>
    <col min="11" max="11" width="14.85546875" bestFit="1" customWidth="1"/>
    <col min="12" max="12" width="13.85546875" bestFit="1" customWidth="1"/>
    <col min="13" max="13" width="14.85546875" bestFit="1" customWidth="1"/>
    <col min="14" max="14" width="12.140625" bestFit="1" customWidth="1"/>
  </cols>
  <sheetData>
    <row r="1" spans="1:14" ht="15.75" customHeight="1" x14ac:dyDescent="0.25">
      <c r="A1" s="64" t="s">
        <v>29</v>
      </c>
      <c r="B1" s="64"/>
      <c r="C1" s="64"/>
      <c r="D1" s="64"/>
      <c r="E1" s="64"/>
      <c r="F1" s="64"/>
      <c r="G1" s="64"/>
      <c r="H1" s="64"/>
      <c r="I1" s="64"/>
      <c r="J1" s="64"/>
    </row>
    <row r="2" spans="1:14" ht="15.75" customHeight="1" x14ac:dyDescent="0.25">
      <c r="A2" s="64"/>
      <c r="B2" s="64"/>
      <c r="C2" s="64"/>
      <c r="D2" s="64"/>
      <c r="E2" s="64"/>
      <c r="F2" s="64"/>
      <c r="G2" s="64"/>
      <c r="H2" s="64"/>
      <c r="I2" s="64"/>
      <c r="J2" s="64"/>
    </row>
    <row r="3" spans="1:14" ht="15.75" customHeight="1" x14ac:dyDescent="0.35">
      <c r="A3" s="22" t="s">
        <v>33</v>
      </c>
      <c r="B3" s="22" t="s">
        <v>70</v>
      </c>
      <c r="C3" s="22"/>
      <c r="D3" s="23"/>
      <c r="E3" s="20"/>
      <c r="F3" s="20"/>
      <c r="G3" s="20"/>
      <c r="H3" s="20"/>
      <c r="I3" s="20"/>
      <c r="J3" s="20"/>
    </row>
    <row r="4" spans="1:14" ht="21" customHeight="1" x14ac:dyDescent="0.35">
      <c r="A4" s="22"/>
      <c r="B4" s="22"/>
      <c r="C4" s="22"/>
      <c r="D4" s="23"/>
      <c r="E4" s="20"/>
      <c r="F4" s="20"/>
      <c r="G4" s="20"/>
      <c r="H4" s="20"/>
      <c r="I4" s="20"/>
      <c r="J4" s="20"/>
    </row>
    <row r="5" spans="1:14" ht="15.75" customHeight="1" thickBot="1" x14ac:dyDescent="0.3">
      <c r="A5" s="22" t="s">
        <v>900</v>
      </c>
      <c r="B5" s="22"/>
      <c r="C5" s="22"/>
      <c r="D5" s="23"/>
      <c r="E5" s="19"/>
      <c r="F5" s="19"/>
      <c r="G5" s="19"/>
      <c r="H5" s="19"/>
      <c r="I5" s="19"/>
      <c r="J5" s="19"/>
    </row>
    <row r="6" spans="1:14" ht="15.75" customHeight="1" x14ac:dyDescent="0.25">
      <c r="A6" s="22"/>
      <c r="B6" s="22"/>
      <c r="C6" s="22"/>
      <c r="D6" s="23"/>
    </row>
    <row r="7" spans="1:14" ht="15.75" customHeight="1" x14ac:dyDescent="0.25">
      <c r="A7" s="22"/>
      <c r="B7" s="22"/>
      <c r="C7" s="22"/>
      <c r="D7" s="23"/>
    </row>
    <row r="8" spans="1:14" ht="15.75" customHeight="1" x14ac:dyDescent="0.25">
      <c r="A8" s="22"/>
      <c r="B8" s="22"/>
      <c r="C8" s="22"/>
      <c r="D8" s="23"/>
    </row>
    <row r="9" spans="1:14" ht="48" customHeight="1" x14ac:dyDescent="0.25">
      <c r="A9" s="65" t="s">
        <v>34</v>
      </c>
      <c r="B9" s="65" t="s">
        <v>35</v>
      </c>
      <c r="C9" s="66" t="s">
        <v>95</v>
      </c>
      <c r="D9" s="66" t="s">
        <v>36</v>
      </c>
      <c r="E9" s="66" t="s">
        <v>37</v>
      </c>
      <c r="F9" s="66"/>
      <c r="G9" s="67" t="s">
        <v>41</v>
      </c>
      <c r="H9" s="67"/>
      <c r="I9" s="67"/>
      <c r="J9" s="67"/>
    </row>
    <row r="10" spans="1:14" ht="15" customHeight="1" x14ac:dyDescent="0.25">
      <c r="A10" s="65"/>
      <c r="B10" s="65"/>
      <c r="C10" s="66"/>
      <c r="D10" s="66"/>
      <c r="E10" s="67" t="s">
        <v>38</v>
      </c>
      <c r="F10" s="67"/>
      <c r="G10" s="67"/>
      <c r="H10" s="67"/>
      <c r="I10" s="67"/>
      <c r="J10" s="67"/>
    </row>
    <row r="11" spans="1:14" ht="92.25" customHeight="1" x14ac:dyDescent="0.25">
      <c r="A11" s="65"/>
      <c r="B11" s="65"/>
      <c r="C11" s="66"/>
      <c r="D11" s="66"/>
      <c r="E11" s="38" t="s">
        <v>39</v>
      </c>
      <c r="F11" s="38" t="s">
        <v>40</v>
      </c>
      <c r="G11" s="39" t="s">
        <v>42</v>
      </c>
      <c r="H11" s="39" t="s">
        <v>43</v>
      </c>
      <c r="I11" s="39" t="s">
        <v>44</v>
      </c>
      <c r="J11" s="39" t="s">
        <v>45</v>
      </c>
    </row>
    <row r="12" spans="1:14" ht="72" x14ac:dyDescent="0.25">
      <c r="A12" s="28" t="s">
        <v>199</v>
      </c>
      <c r="B12" s="28" t="s">
        <v>89</v>
      </c>
      <c r="C12" s="28" t="s">
        <v>157</v>
      </c>
      <c r="D12" s="28" t="s">
        <v>151</v>
      </c>
      <c r="E12" s="32">
        <v>1545944.6282856001</v>
      </c>
      <c r="F12" s="48">
        <v>374808.5926829268</v>
      </c>
      <c r="G12" s="28" t="s">
        <v>205</v>
      </c>
      <c r="H12" s="28" t="s">
        <v>151</v>
      </c>
      <c r="I12" s="28" t="s">
        <v>83</v>
      </c>
      <c r="J12" s="28" t="s">
        <v>78</v>
      </c>
      <c r="K12" s="35"/>
      <c r="L12" s="35"/>
      <c r="M12" s="34"/>
      <c r="N12" s="34"/>
    </row>
    <row r="13" spans="1:14" ht="48" x14ac:dyDescent="0.25">
      <c r="A13" s="28" t="s">
        <v>199</v>
      </c>
      <c r="B13" s="28" t="s">
        <v>91</v>
      </c>
      <c r="C13" s="28" t="s">
        <v>158</v>
      </c>
      <c r="D13" s="28" t="s">
        <v>152</v>
      </c>
      <c r="E13" s="32">
        <v>12781732.371000001</v>
      </c>
      <c r="F13" s="48">
        <v>3858983.043000001</v>
      </c>
      <c r="G13" s="28" t="s">
        <v>205</v>
      </c>
      <c r="H13" s="28" t="s">
        <v>152</v>
      </c>
      <c r="I13" s="28" t="s">
        <v>83</v>
      </c>
      <c r="J13" s="28" t="s">
        <v>78</v>
      </c>
      <c r="K13" s="35"/>
      <c r="L13" s="35"/>
      <c r="M13" s="35"/>
      <c r="N13" s="35"/>
    </row>
    <row r="14" spans="1:14" ht="48" x14ac:dyDescent="0.25">
      <c r="A14" s="28" t="s">
        <v>199</v>
      </c>
      <c r="B14" s="28" t="s">
        <v>91</v>
      </c>
      <c r="C14" s="28" t="s">
        <v>159</v>
      </c>
      <c r="D14" s="28" t="s">
        <v>153</v>
      </c>
      <c r="E14" s="32">
        <v>15333551.5375764</v>
      </c>
      <c r="F14" s="48">
        <v>4137594.0277023818</v>
      </c>
      <c r="G14" s="28" t="s">
        <v>205</v>
      </c>
      <c r="H14" s="28" t="s">
        <v>153</v>
      </c>
      <c r="I14" s="28" t="s">
        <v>83</v>
      </c>
      <c r="J14" s="28" t="s">
        <v>78</v>
      </c>
      <c r="K14" s="35"/>
      <c r="L14" s="35"/>
      <c r="M14" s="34"/>
      <c r="N14" s="34"/>
    </row>
    <row r="15" spans="1:14" ht="72" x14ac:dyDescent="0.25">
      <c r="A15" s="28" t="s">
        <v>199</v>
      </c>
      <c r="B15" s="28" t="s">
        <v>75</v>
      </c>
      <c r="C15" s="28" t="s">
        <v>160</v>
      </c>
      <c r="D15" s="28" t="s">
        <v>154</v>
      </c>
      <c r="E15" s="32">
        <v>4990606.303503084</v>
      </c>
      <c r="F15" s="48">
        <v>1099775.7672380949</v>
      </c>
      <c r="G15" s="28" t="s">
        <v>206</v>
      </c>
      <c r="H15" s="28" t="s">
        <v>154</v>
      </c>
      <c r="I15" s="28" t="s">
        <v>85</v>
      </c>
      <c r="J15" s="28" t="s">
        <v>80</v>
      </c>
      <c r="K15" s="35"/>
      <c r="L15" s="35"/>
      <c r="M15" s="34"/>
      <c r="N15" s="34"/>
    </row>
    <row r="16" spans="1:14" ht="84" x14ac:dyDescent="0.25">
      <c r="A16" s="28" t="s">
        <v>199</v>
      </c>
      <c r="B16" s="28" t="s">
        <v>73</v>
      </c>
      <c r="C16" s="28" t="s">
        <v>161</v>
      </c>
      <c r="D16" s="28" t="s">
        <v>155</v>
      </c>
      <c r="E16" s="32">
        <v>7247889.2273190189</v>
      </c>
      <c r="F16" s="48">
        <v>1486797.6738095237</v>
      </c>
      <c r="G16" s="28" t="s">
        <v>206</v>
      </c>
      <c r="H16" s="28" t="s">
        <v>155</v>
      </c>
      <c r="I16" s="28" t="s">
        <v>85</v>
      </c>
      <c r="J16" s="28" t="s">
        <v>80</v>
      </c>
      <c r="K16" s="35"/>
      <c r="L16" s="35"/>
      <c r="M16" s="34"/>
      <c r="N16" s="34"/>
    </row>
    <row r="17" spans="1:15" ht="72" x14ac:dyDescent="0.25">
      <c r="A17" s="28" t="s">
        <v>199</v>
      </c>
      <c r="B17" s="28" t="s">
        <v>73</v>
      </c>
      <c r="C17" s="28" t="s">
        <v>162</v>
      </c>
      <c r="D17" s="28" t="s">
        <v>156</v>
      </c>
      <c r="E17" s="32">
        <v>7625195.3557054317</v>
      </c>
      <c r="F17" s="48">
        <v>1310137.1457142858</v>
      </c>
      <c r="G17" s="28" t="s">
        <v>206</v>
      </c>
      <c r="H17" s="28" t="s">
        <v>156</v>
      </c>
      <c r="I17" s="28" t="s">
        <v>85</v>
      </c>
      <c r="J17" s="28" t="s">
        <v>80</v>
      </c>
      <c r="K17" s="35"/>
      <c r="L17" s="35"/>
      <c r="M17" s="34"/>
      <c r="N17" s="34"/>
    </row>
    <row r="18" spans="1:15" ht="96" x14ac:dyDescent="0.25">
      <c r="A18" s="28" t="s">
        <v>199</v>
      </c>
      <c r="B18" s="28" t="s">
        <v>73</v>
      </c>
      <c r="C18" s="28" t="s">
        <v>163</v>
      </c>
      <c r="D18" s="28" t="s">
        <v>115</v>
      </c>
      <c r="E18" s="32">
        <v>705112.90856317908</v>
      </c>
      <c r="F18" s="48">
        <v>125527.78904761904</v>
      </c>
      <c r="G18" s="28" t="s">
        <v>206</v>
      </c>
      <c r="H18" s="28" t="s">
        <v>115</v>
      </c>
      <c r="I18" s="28" t="s">
        <v>85</v>
      </c>
      <c r="J18" s="28" t="s">
        <v>80</v>
      </c>
      <c r="K18" s="35"/>
      <c r="L18" s="35"/>
      <c r="M18" s="34"/>
      <c r="N18" s="34"/>
    </row>
    <row r="19" spans="1:15" ht="72" x14ac:dyDescent="0.25">
      <c r="A19" s="28" t="s">
        <v>199</v>
      </c>
      <c r="B19" s="28" t="s">
        <v>200</v>
      </c>
      <c r="C19" s="28" t="s">
        <v>164</v>
      </c>
      <c r="D19" s="28" t="s">
        <v>116</v>
      </c>
      <c r="E19" s="32">
        <v>3843515.9915031241</v>
      </c>
      <c r="F19" s="48">
        <v>880123.91023809509</v>
      </c>
      <c r="G19" s="28" t="s">
        <v>206</v>
      </c>
      <c r="H19" s="28" t="s">
        <v>116</v>
      </c>
      <c r="I19" s="28" t="s">
        <v>85</v>
      </c>
      <c r="J19" s="28" t="s">
        <v>80</v>
      </c>
      <c r="K19" s="35"/>
      <c r="L19" s="35"/>
      <c r="M19" s="34"/>
      <c r="N19" s="34"/>
    </row>
    <row r="20" spans="1:15" ht="72" x14ac:dyDescent="0.25">
      <c r="A20" s="28" t="s">
        <v>199</v>
      </c>
      <c r="B20" s="28" t="s">
        <v>200</v>
      </c>
      <c r="C20" s="28" t="s">
        <v>165</v>
      </c>
      <c r="D20" s="28" t="s">
        <v>117</v>
      </c>
      <c r="E20" s="32">
        <v>11166974.053509373</v>
      </c>
      <c r="F20" s="48">
        <v>2577476.1857142854</v>
      </c>
      <c r="G20" s="28" t="s">
        <v>206</v>
      </c>
      <c r="H20" s="28" t="s">
        <v>117</v>
      </c>
      <c r="I20" s="28" t="s">
        <v>85</v>
      </c>
      <c r="J20" s="28" t="s">
        <v>80</v>
      </c>
      <c r="M20" s="34"/>
      <c r="N20" s="34"/>
    </row>
    <row r="21" spans="1:15" ht="96" x14ac:dyDescent="0.25">
      <c r="A21" s="28" t="s">
        <v>199</v>
      </c>
      <c r="B21" s="28" t="s">
        <v>75</v>
      </c>
      <c r="C21" s="28" t="s">
        <v>166</v>
      </c>
      <c r="D21" s="28" t="s">
        <v>118</v>
      </c>
      <c r="E21" s="32">
        <v>754962.70237655402</v>
      </c>
      <c r="F21" s="48">
        <v>112858.94782051281</v>
      </c>
      <c r="G21" s="28" t="s">
        <v>206</v>
      </c>
      <c r="H21" s="28" t="s">
        <v>118</v>
      </c>
      <c r="I21" s="28" t="s">
        <v>85</v>
      </c>
      <c r="J21" s="28" t="s">
        <v>80</v>
      </c>
      <c r="M21" s="35"/>
      <c r="N21" s="35"/>
    </row>
    <row r="22" spans="1:15" ht="72" x14ac:dyDescent="0.25">
      <c r="A22" s="28" t="s">
        <v>199</v>
      </c>
      <c r="B22" s="28" t="s">
        <v>74</v>
      </c>
      <c r="C22" s="28" t="s">
        <v>167</v>
      </c>
      <c r="D22" s="28" t="s">
        <v>119</v>
      </c>
      <c r="E22" s="32">
        <v>9948793.7101456653</v>
      </c>
      <c r="F22" s="48">
        <v>1942771.6997115384</v>
      </c>
      <c r="G22" s="28" t="s">
        <v>206</v>
      </c>
      <c r="H22" s="28" t="s">
        <v>119</v>
      </c>
      <c r="I22" s="28" t="s">
        <v>85</v>
      </c>
      <c r="J22" s="28" t="s">
        <v>80</v>
      </c>
      <c r="M22" s="34"/>
      <c r="N22" s="34"/>
    </row>
    <row r="23" spans="1:15" ht="48" x14ac:dyDescent="0.25">
      <c r="A23" s="28" t="s">
        <v>199</v>
      </c>
      <c r="B23" s="28" t="s">
        <v>201</v>
      </c>
      <c r="C23" s="28" t="s">
        <v>168</v>
      </c>
      <c r="D23" s="28" t="s">
        <v>120</v>
      </c>
      <c r="E23" s="32">
        <v>161011.81176888885</v>
      </c>
      <c r="F23" s="48">
        <v>28700.441111111108</v>
      </c>
      <c r="G23" s="28" t="s">
        <v>207</v>
      </c>
      <c r="H23" s="28" t="s">
        <v>120</v>
      </c>
      <c r="I23" s="28" t="s">
        <v>81</v>
      </c>
      <c r="J23" s="28" t="s">
        <v>76</v>
      </c>
      <c r="M23" s="34"/>
      <c r="N23" s="34"/>
    </row>
    <row r="24" spans="1:15" ht="48" x14ac:dyDescent="0.25">
      <c r="A24" s="28" t="s">
        <v>199</v>
      </c>
      <c r="B24" s="28" t="s">
        <v>202</v>
      </c>
      <c r="C24" s="28" t="s">
        <v>169</v>
      </c>
      <c r="D24" s="28" t="s">
        <v>121</v>
      </c>
      <c r="E24" s="32">
        <v>4039210.382191401</v>
      </c>
      <c r="F24" s="48">
        <v>905105.61164835154</v>
      </c>
      <c r="G24" s="28" t="s">
        <v>207</v>
      </c>
      <c r="H24" s="28" t="s">
        <v>121</v>
      </c>
      <c r="I24" s="28" t="s">
        <v>81</v>
      </c>
      <c r="J24" s="28" t="s">
        <v>76</v>
      </c>
      <c r="M24" s="34"/>
      <c r="N24" s="34"/>
    </row>
    <row r="25" spans="1:15" ht="72" x14ac:dyDescent="0.25">
      <c r="A25" s="28" t="s">
        <v>199</v>
      </c>
      <c r="B25" s="28" t="s">
        <v>200</v>
      </c>
      <c r="C25" s="28" t="s">
        <v>170</v>
      </c>
      <c r="D25" s="28" t="s">
        <v>122</v>
      </c>
      <c r="E25" s="32">
        <v>8336078.2024304019</v>
      </c>
      <c r="F25" s="48">
        <v>1872679.322077191</v>
      </c>
      <c r="G25" s="28" t="s">
        <v>207</v>
      </c>
      <c r="H25" s="28" t="s">
        <v>122</v>
      </c>
      <c r="I25" s="28" t="s">
        <v>81</v>
      </c>
      <c r="J25" s="28" t="s">
        <v>76</v>
      </c>
      <c r="M25" s="34"/>
      <c r="N25" s="34"/>
    </row>
    <row r="26" spans="1:15" s="1" customFormat="1" ht="120" x14ac:dyDescent="0.25">
      <c r="A26" s="28" t="s">
        <v>199</v>
      </c>
      <c r="B26" s="28" t="s">
        <v>71</v>
      </c>
      <c r="C26" s="28" t="s">
        <v>171</v>
      </c>
      <c r="D26" s="28" t="s">
        <v>123</v>
      </c>
      <c r="E26" s="32">
        <v>1127082.6823822218</v>
      </c>
      <c r="F26" s="48">
        <v>200903.08777777775</v>
      </c>
      <c r="G26" s="28" t="s">
        <v>207</v>
      </c>
      <c r="H26" s="28" t="s">
        <v>123</v>
      </c>
      <c r="I26" s="28" t="s">
        <v>81</v>
      </c>
      <c r="J26" s="28" t="s">
        <v>76</v>
      </c>
      <c r="M26" s="36"/>
      <c r="N26" s="37"/>
      <c r="O26" s="23"/>
    </row>
    <row r="27" spans="1:15" s="1" customFormat="1" ht="108" x14ac:dyDescent="0.25">
      <c r="A27" s="28" t="s">
        <v>199</v>
      </c>
      <c r="B27" s="28" t="s">
        <v>201</v>
      </c>
      <c r="C27" s="28" t="s">
        <v>172</v>
      </c>
      <c r="D27" s="28" t="s">
        <v>124</v>
      </c>
      <c r="E27" s="32">
        <v>13149633.735812852</v>
      </c>
      <c r="F27" s="48">
        <v>1596167.749992257</v>
      </c>
      <c r="G27" s="28" t="s">
        <v>208</v>
      </c>
      <c r="H27" s="28" t="s">
        <v>124</v>
      </c>
      <c r="I27" s="28" t="s">
        <v>82</v>
      </c>
      <c r="J27" s="28" t="s">
        <v>77</v>
      </c>
      <c r="K27" s="34"/>
      <c r="L27" s="34"/>
      <c r="M27" s="36"/>
      <c r="N27" s="37"/>
      <c r="O27" s="23"/>
    </row>
    <row r="28" spans="1:15" ht="60" x14ac:dyDescent="0.25">
      <c r="A28" s="28" t="s">
        <v>199</v>
      </c>
      <c r="B28" s="28" t="s">
        <v>72</v>
      </c>
      <c r="C28" s="28" t="s">
        <v>173</v>
      </c>
      <c r="D28" s="28" t="s">
        <v>125</v>
      </c>
      <c r="E28" s="32">
        <v>257657.43804760001</v>
      </c>
      <c r="F28" s="48">
        <v>62468.098780487802</v>
      </c>
      <c r="G28" s="28" t="s">
        <v>208</v>
      </c>
      <c r="H28" s="28" t="s">
        <v>125</v>
      </c>
      <c r="I28" s="28" t="s">
        <v>82</v>
      </c>
      <c r="J28" s="28" t="s">
        <v>77</v>
      </c>
      <c r="M28" s="31"/>
      <c r="N28" s="30"/>
      <c r="O28" s="23"/>
    </row>
    <row r="29" spans="1:15" ht="72" x14ac:dyDescent="0.25">
      <c r="A29" s="28" t="s">
        <v>199</v>
      </c>
      <c r="B29" s="28" t="s">
        <v>89</v>
      </c>
      <c r="C29" s="28" t="s">
        <v>174</v>
      </c>
      <c r="D29" s="28" t="s">
        <v>126</v>
      </c>
      <c r="E29" s="32">
        <v>4721161.6045779558</v>
      </c>
      <c r="F29" s="48">
        <v>1132546.3103794036</v>
      </c>
      <c r="G29" s="28" t="s">
        <v>208</v>
      </c>
      <c r="H29" s="28" t="s">
        <v>126</v>
      </c>
      <c r="I29" s="28" t="s">
        <v>82</v>
      </c>
      <c r="J29" s="28" t="s">
        <v>77</v>
      </c>
      <c r="M29" s="31"/>
      <c r="N29" s="30"/>
      <c r="O29" s="23"/>
    </row>
    <row r="30" spans="1:15" ht="48" x14ac:dyDescent="0.25">
      <c r="A30" s="28" t="s">
        <v>199</v>
      </c>
      <c r="B30" s="28" t="s">
        <v>72</v>
      </c>
      <c r="C30" s="28" t="s">
        <v>175</v>
      </c>
      <c r="D30" s="28" t="s">
        <v>127</v>
      </c>
      <c r="E30" s="32">
        <v>9431562.9464067649</v>
      </c>
      <c r="F30" s="48">
        <v>1872716.5125238094</v>
      </c>
      <c r="G30" s="28" t="s">
        <v>208</v>
      </c>
      <c r="H30" s="28" t="s">
        <v>127</v>
      </c>
      <c r="I30" s="28" t="s">
        <v>82</v>
      </c>
      <c r="J30" s="28" t="s">
        <v>77</v>
      </c>
      <c r="M30" s="31"/>
      <c r="N30" s="30"/>
      <c r="O30" s="23"/>
    </row>
    <row r="31" spans="1:15" ht="48" x14ac:dyDescent="0.25">
      <c r="A31" s="28" t="s">
        <v>199</v>
      </c>
      <c r="B31" s="28" t="s">
        <v>89</v>
      </c>
      <c r="C31" s="28" t="s">
        <v>176</v>
      </c>
      <c r="D31" s="28" t="s">
        <v>128</v>
      </c>
      <c r="E31" s="32">
        <v>9709836.5016186032</v>
      </c>
      <c r="F31" s="48">
        <v>2567716.8001463418</v>
      </c>
      <c r="G31" s="28" t="s">
        <v>208</v>
      </c>
      <c r="H31" s="28" t="s">
        <v>128</v>
      </c>
      <c r="I31" s="28" t="s">
        <v>82</v>
      </c>
      <c r="J31" s="28" t="s">
        <v>77</v>
      </c>
      <c r="M31" s="31"/>
      <c r="N31" s="30"/>
      <c r="O31" s="23"/>
    </row>
    <row r="32" spans="1:15" ht="84" x14ac:dyDescent="0.25">
      <c r="A32" s="28" t="s">
        <v>199</v>
      </c>
      <c r="B32" s="28" t="s">
        <v>90</v>
      </c>
      <c r="C32" s="28" t="s">
        <v>177</v>
      </c>
      <c r="D32" s="28" t="s">
        <v>129</v>
      </c>
      <c r="E32" s="32">
        <v>1866189.4040172002</v>
      </c>
      <c r="F32" s="48">
        <v>329400.31124999997</v>
      </c>
      <c r="G32" s="28" t="s">
        <v>209</v>
      </c>
      <c r="H32" s="28" t="s">
        <v>129</v>
      </c>
      <c r="I32" s="28" t="s">
        <v>84</v>
      </c>
      <c r="J32" s="28" t="s">
        <v>79</v>
      </c>
      <c r="K32" s="34"/>
      <c r="L32" s="34"/>
      <c r="M32" s="31"/>
      <c r="N32" s="30"/>
      <c r="O32" s="23"/>
    </row>
    <row r="33" spans="1:15" ht="60" x14ac:dyDescent="0.25">
      <c r="A33" s="28" t="s">
        <v>199</v>
      </c>
      <c r="B33" s="28" t="s">
        <v>72</v>
      </c>
      <c r="C33" s="28" t="s">
        <v>178</v>
      </c>
      <c r="D33" s="28" t="s">
        <v>130</v>
      </c>
      <c r="E33" s="32">
        <v>839884.93999992008</v>
      </c>
      <c r="F33" s="48">
        <v>187721.53399999999</v>
      </c>
      <c r="G33" s="28" t="s">
        <v>209</v>
      </c>
      <c r="H33" s="28" t="s">
        <v>130</v>
      </c>
      <c r="I33" s="28" t="s">
        <v>84</v>
      </c>
      <c r="J33" s="28" t="s">
        <v>79</v>
      </c>
      <c r="K33" s="34"/>
      <c r="L33" s="34"/>
      <c r="M33" s="31"/>
      <c r="N33" s="30"/>
      <c r="O33" s="23"/>
    </row>
    <row r="34" spans="1:15" ht="84" x14ac:dyDescent="0.25">
      <c r="A34" s="28" t="s">
        <v>199</v>
      </c>
      <c r="B34" s="28" t="s">
        <v>74</v>
      </c>
      <c r="C34" s="28" t="s">
        <v>179</v>
      </c>
      <c r="D34" s="28" t="s">
        <v>131</v>
      </c>
      <c r="E34" s="32">
        <v>2903725.1013388936</v>
      </c>
      <c r="F34" s="48">
        <v>702860.08630555554</v>
      </c>
      <c r="G34" s="28" t="s">
        <v>210</v>
      </c>
      <c r="H34" s="28" t="s">
        <v>131</v>
      </c>
      <c r="I34" s="28" t="s">
        <v>84</v>
      </c>
      <c r="J34" s="28" t="s">
        <v>79</v>
      </c>
      <c r="K34" s="34"/>
      <c r="L34" s="34"/>
      <c r="M34" s="31"/>
      <c r="N34" s="30"/>
      <c r="O34" s="23"/>
    </row>
    <row r="35" spans="1:15" ht="60" x14ac:dyDescent="0.25">
      <c r="A35" s="28" t="s">
        <v>199</v>
      </c>
      <c r="B35" s="28" t="s">
        <v>72</v>
      </c>
      <c r="C35" s="28" t="s">
        <v>180</v>
      </c>
      <c r="D35" s="28" t="s">
        <v>132</v>
      </c>
      <c r="E35" s="32">
        <v>419942.46999996004</v>
      </c>
      <c r="F35" s="48">
        <v>93860.766999999993</v>
      </c>
      <c r="G35" s="28" t="s">
        <v>210</v>
      </c>
      <c r="H35" s="28" t="s">
        <v>132</v>
      </c>
      <c r="I35" s="28" t="s">
        <v>84</v>
      </c>
      <c r="J35" s="28" t="s">
        <v>79</v>
      </c>
      <c r="K35" s="34"/>
      <c r="L35" s="34"/>
      <c r="M35" s="31"/>
      <c r="N35" s="30"/>
      <c r="O35" s="23"/>
    </row>
    <row r="36" spans="1:15" ht="81.75" customHeight="1" x14ac:dyDescent="0.25">
      <c r="A36" s="28" t="s">
        <v>199</v>
      </c>
      <c r="B36" s="28" t="s">
        <v>74</v>
      </c>
      <c r="C36" s="28" t="s">
        <v>181</v>
      </c>
      <c r="D36" s="28" t="s">
        <v>133</v>
      </c>
      <c r="E36" s="32">
        <v>316885.697688277</v>
      </c>
      <c r="F36" s="48">
        <v>45946.883076923077</v>
      </c>
      <c r="G36" s="28" t="s">
        <v>210</v>
      </c>
      <c r="H36" s="28" t="s">
        <v>133</v>
      </c>
      <c r="I36" s="28" t="s">
        <v>84</v>
      </c>
      <c r="J36" s="28" t="s">
        <v>79</v>
      </c>
      <c r="K36" s="34"/>
      <c r="L36" s="34"/>
      <c r="M36" s="31"/>
      <c r="N36" s="30"/>
      <c r="O36" s="23"/>
    </row>
    <row r="37" spans="1:15" ht="81.75" customHeight="1" x14ac:dyDescent="0.25">
      <c r="A37" s="28" t="s">
        <v>199</v>
      </c>
      <c r="B37" s="28" t="s">
        <v>203</v>
      </c>
      <c r="C37" s="28" t="s">
        <v>182</v>
      </c>
      <c r="D37" s="28" t="s">
        <v>134</v>
      </c>
      <c r="E37" s="32">
        <v>1929756.0319039999</v>
      </c>
      <c r="F37" s="48">
        <v>168810.88095238095</v>
      </c>
      <c r="G37" s="28" t="s">
        <v>211</v>
      </c>
      <c r="H37" s="28" t="s">
        <v>134</v>
      </c>
      <c r="I37" s="28" t="s">
        <v>84</v>
      </c>
      <c r="J37" s="28" t="s">
        <v>79</v>
      </c>
      <c r="K37" s="31"/>
      <c r="L37" s="30"/>
      <c r="M37" s="31"/>
      <c r="N37" s="30"/>
      <c r="O37" s="23"/>
    </row>
    <row r="38" spans="1:15" ht="81.75" customHeight="1" x14ac:dyDescent="0.25">
      <c r="A38" s="28" t="s">
        <v>199</v>
      </c>
      <c r="B38" s="28" t="s">
        <v>73</v>
      </c>
      <c r="C38" s="28" t="s">
        <v>183</v>
      </c>
      <c r="D38" s="28" t="s">
        <v>135</v>
      </c>
      <c r="E38" s="32">
        <v>2115338.7256895374</v>
      </c>
      <c r="F38" s="48">
        <v>376583.36714285711</v>
      </c>
      <c r="G38" s="28" t="s">
        <v>211</v>
      </c>
      <c r="H38" s="28" t="s">
        <v>135</v>
      </c>
      <c r="I38" s="28" t="s">
        <v>84</v>
      </c>
      <c r="J38" s="28" t="s">
        <v>79</v>
      </c>
      <c r="K38" s="31"/>
      <c r="L38" s="30"/>
      <c r="M38" s="31"/>
      <c r="N38" s="30"/>
      <c r="O38" s="23"/>
    </row>
    <row r="39" spans="1:15" ht="81.75" customHeight="1" x14ac:dyDescent="0.25">
      <c r="A39" s="28" t="s">
        <v>199</v>
      </c>
      <c r="B39" s="28" t="s">
        <v>73</v>
      </c>
      <c r="C39" s="28" t="s">
        <v>184</v>
      </c>
      <c r="D39" s="28" t="s">
        <v>136</v>
      </c>
      <c r="E39" s="32">
        <v>2820451.6342527163</v>
      </c>
      <c r="F39" s="48">
        <v>502111.15619047615</v>
      </c>
      <c r="G39" s="28" t="s">
        <v>211</v>
      </c>
      <c r="H39" s="28" t="s">
        <v>136</v>
      </c>
      <c r="I39" s="28" t="s">
        <v>84</v>
      </c>
      <c r="J39" s="28" t="s">
        <v>79</v>
      </c>
      <c r="K39" s="31"/>
      <c r="L39" s="30"/>
      <c r="M39" s="31"/>
      <c r="N39" s="30"/>
      <c r="O39" s="23"/>
    </row>
    <row r="40" spans="1:15" ht="81.75" customHeight="1" x14ac:dyDescent="0.25">
      <c r="A40" s="28" t="s">
        <v>199</v>
      </c>
      <c r="B40" s="28" t="s">
        <v>203</v>
      </c>
      <c r="C40" s="28" t="s">
        <v>185</v>
      </c>
      <c r="D40" s="28" t="s">
        <v>137</v>
      </c>
      <c r="E40" s="32">
        <v>1929756.0319039999</v>
      </c>
      <c r="F40" s="48">
        <v>168810.88095238095</v>
      </c>
      <c r="G40" s="28" t="s">
        <v>211</v>
      </c>
      <c r="H40" s="28" t="s">
        <v>137</v>
      </c>
      <c r="I40" s="28" t="s">
        <v>84</v>
      </c>
      <c r="J40" s="28" t="s">
        <v>79</v>
      </c>
      <c r="K40" s="31"/>
      <c r="L40" s="30"/>
      <c r="M40" s="31"/>
      <c r="N40" s="30"/>
      <c r="O40" s="23"/>
    </row>
    <row r="41" spans="1:15" ht="81.75" customHeight="1" x14ac:dyDescent="0.25">
      <c r="A41" s="28" t="s">
        <v>199</v>
      </c>
      <c r="B41" s="28" t="s">
        <v>203</v>
      </c>
      <c r="C41" s="28" t="s">
        <v>186</v>
      </c>
      <c r="D41" s="28" t="s">
        <v>138</v>
      </c>
      <c r="E41" s="32">
        <v>3859512.0638079997</v>
      </c>
      <c r="F41" s="48">
        <v>337621.76190476189</v>
      </c>
      <c r="G41" s="28" t="s">
        <v>211</v>
      </c>
      <c r="H41" s="28" t="s">
        <v>138</v>
      </c>
      <c r="I41" s="28" t="s">
        <v>84</v>
      </c>
      <c r="J41" s="28" t="s">
        <v>79</v>
      </c>
      <c r="K41" s="31"/>
      <c r="L41" s="30"/>
      <c r="M41" s="31"/>
      <c r="N41" s="30"/>
      <c r="O41" s="23"/>
    </row>
    <row r="42" spans="1:15" ht="81.75" customHeight="1" x14ac:dyDescent="0.25">
      <c r="A42" s="28" t="s">
        <v>199</v>
      </c>
      <c r="B42" s="28" t="s">
        <v>72</v>
      </c>
      <c r="C42" s="28" t="s">
        <v>187</v>
      </c>
      <c r="D42" s="28" t="s">
        <v>139</v>
      </c>
      <c r="E42" s="32">
        <v>419942.46999996004</v>
      </c>
      <c r="F42" s="48">
        <v>93860.766999999993</v>
      </c>
      <c r="G42" s="28" t="s">
        <v>211</v>
      </c>
      <c r="H42" s="28" t="s">
        <v>139</v>
      </c>
      <c r="I42" s="28" t="s">
        <v>84</v>
      </c>
      <c r="J42" s="28" t="s">
        <v>79</v>
      </c>
      <c r="K42" s="31"/>
      <c r="L42" s="30"/>
      <c r="M42" s="31"/>
      <c r="N42" s="30"/>
      <c r="O42" s="23"/>
    </row>
    <row r="43" spans="1:15" ht="81.75" customHeight="1" x14ac:dyDescent="0.25">
      <c r="A43" s="28" t="s">
        <v>199</v>
      </c>
      <c r="B43" s="28" t="s">
        <v>204</v>
      </c>
      <c r="C43" s="28" t="s">
        <v>188</v>
      </c>
      <c r="D43" s="28" t="s">
        <v>140</v>
      </c>
      <c r="E43" s="32">
        <v>14892641.664502323</v>
      </c>
      <c r="F43" s="48">
        <v>3854354.0219047619</v>
      </c>
      <c r="G43" s="28" t="s">
        <v>211</v>
      </c>
      <c r="H43" s="28" t="s">
        <v>140</v>
      </c>
      <c r="I43" s="28" t="s">
        <v>84</v>
      </c>
      <c r="J43" s="28" t="s">
        <v>79</v>
      </c>
      <c r="K43" s="31"/>
      <c r="L43" s="30"/>
      <c r="M43" s="31"/>
      <c r="N43" s="30"/>
      <c r="O43" s="23"/>
    </row>
    <row r="44" spans="1:15" ht="81.75" customHeight="1" x14ac:dyDescent="0.25">
      <c r="A44" s="28" t="s">
        <v>199</v>
      </c>
      <c r="B44" s="28" t="s">
        <v>204</v>
      </c>
      <c r="C44" s="28" t="s">
        <v>189</v>
      </c>
      <c r="D44" s="28" t="s">
        <v>141</v>
      </c>
      <c r="E44" s="32">
        <v>3723438.9933330663</v>
      </c>
      <c r="F44" s="48">
        <v>998398.43111111107</v>
      </c>
      <c r="G44" s="28" t="s">
        <v>211</v>
      </c>
      <c r="H44" s="28" t="s">
        <v>141</v>
      </c>
      <c r="I44" s="28" t="s">
        <v>84</v>
      </c>
      <c r="J44" s="28" t="s">
        <v>79</v>
      </c>
      <c r="K44" s="31"/>
      <c r="L44" s="30"/>
      <c r="M44" s="31"/>
      <c r="N44" s="30"/>
      <c r="O44" s="23"/>
    </row>
    <row r="45" spans="1:15" ht="81.75" customHeight="1" x14ac:dyDescent="0.25">
      <c r="A45" s="28" t="s">
        <v>199</v>
      </c>
      <c r="B45" s="28" t="s">
        <v>203</v>
      </c>
      <c r="C45" s="28" t="s">
        <v>190</v>
      </c>
      <c r="D45" s="28" t="s">
        <v>142</v>
      </c>
      <c r="E45" s="32">
        <v>3859512.0638079997</v>
      </c>
      <c r="F45" s="48">
        <v>337621.76190476189</v>
      </c>
      <c r="G45" s="28" t="s">
        <v>211</v>
      </c>
      <c r="H45" s="28" t="s">
        <v>142</v>
      </c>
      <c r="I45" s="28" t="s">
        <v>84</v>
      </c>
      <c r="J45" s="28" t="s">
        <v>79</v>
      </c>
      <c r="K45" s="31"/>
      <c r="L45" s="30"/>
      <c r="M45" s="31"/>
      <c r="N45" s="30"/>
      <c r="O45" s="23"/>
    </row>
    <row r="46" spans="1:15" ht="81.75" customHeight="1" x14ac:dyDescent="0.25">
      <c r="A46" s="28" t="s">
        <v>199</v>
      </c>
      <c r="B46" s="28" t="s">
        <v>200</v>
      </c>
      <c r="C46" s="28" t="s">
        <v>191</v>
      </c>
      <c r="D46" s="28" t="s">
        <v>143</v>
      </c>
      <c r="E46" s="32">
        <v>3722324.6845031241</v>
      </c>
      <c r="F46" s="48">
        <v>859158.72857142845</v>
      </c>
      <c r="G46" s="28" t="s">
        <v>211</v>
      </c>
      <c r="H46" s="28" t="s">
        <v>143</v>
      </c>
      <c r="I46" s="28" t="s">
        <v>84</v>
      </c>
      <c r="J46" s="28" t="s">
        <v>79</v>
      </c>
      <c r="K46" s="31"/>
      <c r="L46" s="30"/>
      <c r="M46" s="31"/>
      <c r="N46" s="30"/>
      <c r="O46" s="23"/>
    </row>
    <row r="47" spans="1:15" ht="81.75" customHeight="1" x14ac:dyDescent="0.25">
      <c r="A47" s="28" t="s">
        <v>199</v>
      </c>
      <c r="B47" s="28" t="s">
        <v>203</v>
      </c>
      <c r="C47" s="28" t="s">
        <v>192</v>
      </c>
      <c r="D47" s="28" t="s">
        <v>144</v>
      </c>
      <c r="E47" s="32">
        <v>3859512.0638079997</v>
      </c>
      <c r="F47" s="48">
        <v>337621.76190476189</v>
      </c>
      <c r="G47" s="28" t="s">
        <v>212</v>
      </c>
      <c r="H47" s="28" t="s">
        <v>144</v>
      </c>
      <c r="I47" s="28" t="s">
        <v>84</v>
      </c>
      <c r="J47" s="28" t="s">
        <v>79</v>
      </c>
      <c r="K47" s="31"/>
      <c r="L47" s="30"/>
      <c r="M47" s="31"/>
      <c r="N47" s="30"/>
      <c r="O47" s="23"/>
    </row>
    <row r="48" spans="1:15" ht="81.75" customHeight="1" x14ac:dyDescent="0.25">
      <c r="A48" s="28" t="s">
        <v>199</v>
      </c>
      <c r="B48" s="28" t="s">
        <v>203</v>
      </c>
      <c r="C48" s="28" t="s">
        <v>193</v>
      </c>
      <c r="D48" s="28" t="s">
        <v>145</v>
      </c>
      <c r="E48" s="32">
        <v>17474474.831376534</v>
      </c>
      <c r="F48" s="48">
        <v>2657230.8390476191</v>
      </c>
      <c r="G48" s="28" t="s">
        <v>212</v>
      </c>
      <c r="H48" s="28" t="s">
        <v>145</v>
      </c>
      <c r="I48" s="28" t="s">
        <v>84</v>
      </c>
      <c r="J48" s="28" t="s">
        <v>79</v>
      </c>
      <c r="K48" s="31"/>
      <c r="L48" s="30"/>
      <c r="M48" s="31"/>
      <c r="N48" s="30"/>
      <c r="O48" s="23"/>
    </row>
    <row r="49" spans="1:15" ht="81.75" customHeight="1" x14ac:dyDescent="0.25">
      <c r="A49" s="28" t="s">
        <v>199</v>
      </c>
      <c r="B49" s="28" t="s">
        <v>203</v>
      </c>
      <c r="C49" s="28" t="s">
        <v>194</v>
      </c>
      <c r="D49" s="28" t="s">
        <v>146</v>
      </c>
      <c r="E49" s="32">
        <v>161011.81176888885</v>
      </c>
      <c r="F49" s="48">
        <v>28700.441111111108</v>
      </c>
      <c r="G49" s="28" t="s">
        <v>212</v>
      </c>
      <c r="H49" s="28" t="s">
        <v>146</v>
      </c>
      <c r="I49" s="28" t="s">
        <v>84</v>
      </c>
      <c r="J49" s="28" t="s">
        <v>79</v>
      </c>
      <c r="K49" s="31"/>
      <c r="L49" s="30"/>
      <c r="M49" s="31"/>
      <c r="N49" s="30"/>
      <c r="O49" s="23"/>
    </row>
    <row r="50" spans="1:15" ht="81.75" customHeight="1" x14ac:dyDescent="0.25">
      <c r="A50" s="28" t="s">
        <v>199</v>
      </c>
      <c r="B50" s="28" t="s">
        <v>203</v>
      </c>
      <c r="C50" s="28" t="s">
        <v>195</v>
      </c>
      <c r="D50" s="28" t="s">
        <v>147</v>
      </c>
      <c r="E50" s="32">
        <v>1929756.0319039999</v>
      </c>
      <c r="F50" s="48">
        <v>168810.88095238095</v>
      </c>
      <c r="G50" s="28" t="s">
        <v>212</v>
      </c>
      <c r="H50" s="28" t="s">
        <v>147</v>
      </c>
      <c r="I50" s="28" t="s">
        <v>84</v>
      </c>
      <c r="J50" s="28" t="s">
        <v>79</v>
      </c>
      <c r="K50" s="31"/>
      <c r="L50" s="30"/>
      <c r="M50" s="31"/>
      <c r="N50" s="30"/>
      <c r="O50" s="23"/>
    </row>
    <row r="51" spans="1:15" ht="81.75" customHeight="1" x14ac:dyDescent="0.25">
      <c r="A51" s="28" t="s">
        <v>199</v>
      </c>
      <c r="B51" s="28" t="s">
        <v>75</v>
      </c>
      <c r="C51" s="28" t="s">
        <v>196</v>
      </c>
      <c r="D51" s="28" t="s">
        <v>148</v>
      </c>
      <c r="E51" s="32">
        <v>1581212.913239134</v>
      </c>
      <c r="F51" s="48">
        <v>351488.99617216113</v>
      </c>
      <c r="G51" s="28" t="s">
        <v>213</v>
      </c>
      <c r="H51" s="28" t="s">
        <v>148</v>
      </c>
      <c r="I51" s="28" t="s">
        <v>84</v>
      </c>
      <c r="J51" s="28" t="s">
        <v>79</v>
      </c>
      <c r="K51" s="31"/>
      <c r="L51" s="30"/>
      <c r="M51" s="31"/>
      <c r="N51" s="30"/>
      <c r="O51" s="23"/>
    </row>
    <row r="52" spans="1:15" ht="81.75" customHeight="1" x14ac:dyDescent="0.25">
      <c r="A52" s="28" t="s">
        <v>199</v>
      </c>
      <c r="B52" s="28" t="s">
        <v>202</v>
      </c>
      <c r="C52" s="28" t="s">
        <v>197</v>
      </c>
      <c r="D52" s="28" t="s">
        <v>149</v>
      </c>
      <c r="E52" s="32">
        <v>1143135.9085508571</v>
      </c>
      <c r="F52" s="48">
        <v>284576.93142857135</v>
      </c>
      <c r="G52" s="28" t="s">
        <v>213</v>
      </c>
      <c r="H52" s="28" t="s">
        <v>149</v>
      </c>
      <c r="I52" s="28" t="s">
        <v>84</v>
      </c>
      <c r="J52" s="28" t="s">
        <v>79</v>
      </c>
      <c r="K52" s="31"/>
      <c r="L52" s="30"/>
      <c r="M52" s="31"/>
      <c r="N52" s="30"/>
      <c r="O52" s="23"/>
    </row>
    <row r="53" spans="1:15" ht="81.75" customHeight="1" x14ac:dyDescent="0.25">
      <c r="A53" s="28" t="s">
        <v>199</v>
      </c>
      <c r="B53" s="28" t="s">
        <v>91</v>
      </c>
      <c r="C53" s="28" t="s">
        <v>198</v>
      </c>
      <c r="D53" s="28" t="s">
        <v>150</v>
      </c>
      <c r="E53" s="32">
        <v>12781732.371000001</v>
      </c>
      <c r="F53" s="48">
        <v>3858983.043000001</v>
      </c>
      <c r="G53" s="28" t="s">
        <v>213</v>
      </c>
      <c r="H53" s="28" t="s">
        <v>150</v>
      </c>
      <c r="I53" s="28" t="s">
        <v>84</v>
      </c>
      <c r="J53" s="28" t="s">
        <v>79</v>
      </c>
      <c r="K53" s="31"/>
      <c r="L53" s="30"/>
      <c r="M53" s="31"/>
      <c r="N53" s="30"/>
      <c r="O53" s="23"/>
    </row>
    <row r="54" spans="1:15" x14ac:dyDescent="0.25">
      <c r="A54" s="22"/>
      <c r="B54" s="22"/>
      <c r="C54" s="26"/>
      <c r="D54" s="23"/>
      <c r="E54" s="29">
        <f>SUM(E12:E53)</f>
        <v>211427652.00312054</v>
      </c>
      <c r="F54" s="29">
        <f>SUM(F12:F53)</f>
        <v>44890392.950000003</v>
      </c>
      <c r="G54" s="23"/>
      <c r="H54" s="23"/>
      <c r="I54" s="23"/>
      <c r="J54" s="23"/>
      <c r="K54" s="23"/>
      <c r="L54" s="23"/>
      <c r="M54" s="23"/>
      <c r="N54" s="23"/>
      <c r="O54" s="23"/>
    </row>
    <row r="55" spans="1:15" x14ac:dyDescent="0.25">
      <c r="A55" s="22"/>
      <c r="B55" s="22"/>
      <c r="C55" s="26"/>
      <c r="D55" s="23"/>
      <c r="E55" s="27"/>
      <c r="F55" s="31"/>
      <c r="G55" s="23"/>
      <c r="H55" s="23"/>
      <c r="I55" s="23"/>
      <c r="J55" s="23"/>
      <c r="K55" s="23"/>
      <c r="L55" s="23"/>
      <c r="M55" s="23"/>
      <c r="N55" s="23"/>
      <c r="O55" s="23"/>
    </row>
    <row r="56" spans="1:15" x14ac:dyDescent="0.25">
      <c r="A56" s="22"/>
      <c r="B56" s="22"/>
      <c r="C56" s="26"/>
      <c r="D56" s="23"/>
      <c r="E56" s="23"/>
      <c r="F56" s="23"/>
      <c r="G56" s="23"/>
      <c r="H56" s="23"/>
      <c r="I56" s="23"/>
      <c r="J56" s="23"/>
      <c r="K56" s="23"/>
      <c r="L56" s="23"/>
      <c r="M56" s="23"/>
      <c r="N56" s="23"/>
      <c r="O56" s="23"/>
    </row>
    <row r="57" spans="1:15" x14ac:dyDescent="0.25">
      <c r="A57" s="22"/>
      <c r="B57" s="22"/>
      <c r="C57" s="26"/>
      <c r="D57" s="23"/>
      <c r="E57" s="23"/>
      <c r="F57" s="23"/>
      <c r="G57" s="23"/>
      <c r="H57" s="23"/>
      <c r="I57" s="23"/>
      <c r="J57" s="23"/>
      <c r="K57" s="23"/>
      <c r="L57" s="23"/>
      <c r="M57" s="23"/>
      <c r="N57" s="23"/>
      <c r="O57" s="23"/>
    </row>
    <row r="58" spans="1:15" x14ac:dyDescent="0.25">
      <c r="A58" s="22"/>
      <c r="B58" s="22"/>
      <c r="C58" s="22"/>
      <c r="D58" s="23"/>
      <c r="E58" s="23"/>
      <c r="F58" s="23"/>
      <c r="G58" s="23"/>
      <c r="H58" s="23"/>
      <c r="I58" s="23"/>
      <c r="J58" s="23"/>
      <c r="K58" s="23"/>
      <c r="L58" s="23"/>
      <c r="M58" s="23"/>
      <c r="N58" s="23"/>
      <c r="O58" s="23"/>
    </row>
    <row r="59" spans="1:15" x14ac:dyDescent="0.25">
      <c r="A59" s="22"/>
      <c r="B59" s="22"/>
      <c r="C59" s="22"/>
      <c r="D59" s="23"/>
      <c r="E59" s="23"/>
      <c r="F59" s="23"/>
      <c r="G59" s="23"/>
      <c r="H59" s="23"/>
      <c r="I59" s="23"/>
      <c r="J59" s="23"/>
      <c r="K59" s="23"/>
      <c r="L59" s="23"/>
      <c r="M59" s="23"/>
      <c r="N59" s="23"/>
      <c r="O59" s="23"/>
    </row>
    <row r="60" spans="1:15" x14ac:dyDescent="0.25">
      <c r="A60" s="22"/>
      <c r="B60" s="22"/>
      <c r="C60" s="62" t="s">
        <v>46</v>
      </c>
      <c r="D60" s="62"/>
      <c r="E60" s="23"/>
      <c r="F60" s="62" t="s">
        <v>46</v>
      </c>
      <c r="G60" s="62"/>
      <c r="H60" s="23"/>
      <c r="I60" s="62" t="s">
        <v>46</v>
      </c>
      <c r="J60" s="62"/>
      <c r="K60" s="23"/>
      <c r="L60" s="62" t="s">
        <v>46</v>
      </c>
      <c r="M60" s="62"/>
      <c r="N60" s="24"/>
      <c r="O60" s="23"/>
    </row>
    <row r="61" spans="1:15" x14ac:dyDescent="0.25">
      <c r="A61" s="22"/>
      <c r="B61" s="22"/>
      <c r="C61" s="62" t="s">
        <v>104</v>
      </c>
      <c r="D61" s="62"/>
      <c r="E61" s="23"/>
      <c r="F61" s="62"/>
      <c r="G61" s="62"/>
      <c r="H61" s="23"/>
      <c r="I61" s="62"/>
      <c r="J61" s="62"/>
      <c r="K61" s="23"/>
      <c r="L61" s="62" t="s">
        <v>103</v>
      </c>
      <c r="M61" s="62"/>
      <c r="N61" s="24"/>
      <c r="O61" s="23"/>
    </row>
    <row r="62" spans="1:15" x14ac:dyDescent="0.25">
      <c r="A62" s="22"/>
      <c r="B62" s="22"/>
      <c r="C62" s="63" t="s">
        <v>47</v>
      </c>
      <c r="D62" s="63"/>
      <c r="E62" s="23"/>
      <c r="F62" s="63" t="s">
        <v>48</v>
      </c>
      <c r="G62" s="63"/>
      <c r="H62" s="23"/>
      <c r="I62" s="63" t="s">
        <v>49</v>
      </c>
      <c r="J62" s="63"/>
      <c r="K62" s="23"/>
      <c r="L62" s="63" t="s">
        <v>50</v>
      </c>
      <c r="M62" s="63"/>
      <c r="N62" s="25"/>
      <c r="O62" s="23"/>
    </row>
    <row r="63" spans="1:15" x14ac:dyDescent="0.25">
      <c r="A63" s="23"/>
      <c r="B63" s="23"/>
      <c r="C63" s="23"/>
      <c r="D63" s="23"/>
      <c r="E63" s="23"/>
      <c r="F63" s="23"/>
      <c r="G63" s="23"/>
      <c r="H63" s="23"/>
      <c r="I63" s="62" t="s">
        <v>51</v>
      </c>
      <c r="J63" s="62"/>
      <c r="K63" s="23"/>
      <c r="L63" s="23"/>
      <c r="M63" s="23"/>
      <c r="N63" s="23"/>
      <c r="O63" s="23"/>
    </row>
    <row r="64" spans="1:15" x14ac:dyDescent="0.25">
      <c r="A64" s="23"/>
      <c r="B64" s="23"/>
      <c r="C64" s="23"/>
      <c r="D64" s="23"/>
      <c r="E64" s="23"/>
      <c r="F64" s="23"/>
      <c r="G64" s="23"/>
      <c r="H64" s="23"/>
      <c r="I64" s="23"/>
      <c r="J64" s="23"/>
      <c r="K64" s="23"/>
      <c r="L64" s="23"/>
      <c r="M64" s="23"/>
      <c r="N64" s="23"/>
      <c r="O64" s="23"/>
    </row>
    <row r="65" spans="1:15" x14ac:dyDescent="0.25">
      <c r="A65" s="62" t="s">
        <v>52</v>
      </c>
      <c r="B65" s="62"/>
      <c r="C65" s="62"/>
      <c r="D65" s="62"/>
      <c r="E65" s="62"/>
      <c r="F65" s="62"/>
      <c r="G65" s="62"/>
      <c r="H65" s="62"/>
      <c r="I65" s="62"/>
      <c r="J65" s="62"/>
      <c r="K65" s="62"/>
      <c r="L65" s="62"/>
      <c r="M65" s="62"/>
      <c r="N65" s="62"/>
      <c r="O65" s="62"/>
    </row>
    <row r="66" spans="1:15" x14ac:dyDescent="0.25">
      <c r="A66" s="23"/>
      <c r="B66" s="23"/>
      <c r="C66" s="23"/>
      <c r="D66" s="23"/>
      <c r="E66" s="23"/>
      <c r="F66" s="23"/>
      <c r="G66" s="23"/>
      <c r="H66" s="23"/>
      <c r="I66" s="23"/>
      <c r="J66" s="23"/>
      <c r="K66" s="23"/>
      <c r="L66" s="23"/>
      <c r="M66" s="23"/>
      <c r="N66" s="23"/>
      <c r="O66" s="23"/>
    </row>
    <row r="67" spans="1:15" x14ac:dyDescent="0.25">
      <c r="A67" s="23"/>
      <c r="B67" s="23"/>
      <c r="C67" s="23"/>
      <c r="D67" s="23"/>
      <c r="E67" s="23"/>
      <c r="F67" s="23"/>
      <c r="G67" s="23"/>
      <c r="H67" s="23"/>
      <c r="I67" s="23"/>
      <c r="J67" s="23"/>
      <c r="K67" s="23"/>
      <c r="L67" s="23"/>
      <c r="M67" s="23"/>
      <c r="N67" s="23"/>
      <c r="O67" s="23"/>
    </row>
    <row r="68" spans="1:15" x14ac:dyDescent="0.25">
      <c r="A68" s="23"/>
      <c r="B68" s="23"/>
      <c r="C68" s="23"/>
      <c r="D68" s="23"/>
      <c r="E68" s="23"/>
      <c r="F68" s="23"/>
      <c r="G68" s="23"/>
      <c r="H68" s="23"/>
      <c r="I68" s="23"/>
      <c r="J68" s="23"/>
      <c r="K68" s="23"/>
      <c r="L68" s="23"/>
      <c r="M68" s="23"/>
      <c r="N68" s="23"/>
      <c r="O68" s="23"/>
    </row>
    <row r="69" spans="1:15" x14ac:dyDescent="0.25">
      <c r="A69" s="23"/>
      <c r="B69" s="23"/>
      <c r="C69" s="23"/>
      <c r="D69" s="23"/>
      <c r="E69" s="23"/>
      <c r="F69" s="23"/>
      <c r="G69" s="23"/>
      <c r="H69" s="23"/>
      <c r="I69" s="23"/>
      <c r="J69" s="23"/>
      <c r="K69" s="23"/>
      <c r="L69" s="23"/>
      <c r="M69" s="23"/>
      <c r="N69" s="23"/>
      <c r="O69" s="23"/>
    </row>
    <row r="70" spans="1:15" x14ac:dyDescent="0.25">
      <c r="A70" s="23"/>
      <c r="B70" s="23"/>
      <c r="C70" s="23"/>
      <c r="D70" s="23"/>
      <c r="E70" s="23"/>
      <c r="F70" s="23"/>
      <c r="G70" s="23"/>
      <c r="H70" s="23"/>
      <c r="I70" s="23"/>
      <c r="J70" s="23"/>
      <c r="K70" s="23"/>
      <c r="L70" s="23"/>
      <c r="M70" s="23"/>
      <c r="N70" s="23"/>
      <c r="O70" s="23"/>
    </row>
    <row r="71" spans="1:15" x14ac:dyDescent="0.25">
      <c r="A71" s="23"/>
      <c r="B71" s="23"/>
      <c r="C71" s="23"/>
      <c r="D71" s="23"/>
      <c r="E71" s="23"/>
      <c r="F71" s="23"/>
      <c r="G71" s="23"/>
      <c r="H71" s="23"/>
      <c r="I71" s="23"/>
      <c r="J71" s="23"/>
      <c r="K71" s="23"/>
      <c r="L71" s="23"/>
      <c r="M71" s="23"/>
      <c r="N71" s="23"/>
      <c r="O71" s="23"/>
    </row>
    <row r="72" spans="1:15" x14ac:dyDescent="0.25">
      <c r="A72" s="23"/>
      <c r="B72" s="23"/>
      <c r="C72" s="23"/>
      <c r="D72" s="23"/>
      <c r="E72" s="23"/>
      <c r="F72" s="23"/>
      <c r="G72" s="23"/>
      <c r="H72" s="23"/>
      <c r="I72" s="23"/>
      <c r="J72" s="23"/>
      <c r="K72" s="23"/>
      <c r="L72" s="23"/>
      <c r="M72" s="23"/>
      <c r="N72" s="23"/>
      <c r="O72" s="23"/>
    </row>
    <row r="73" spans="1:15" x14ac:dyDescent="0.25">
      <c r="A73" s="23"/>
      <c r="B73" s="23"/>
      <c r="C73" s="23"/>
      <c r="D73" s="23"/>
      <c r="E73" s="23"/>
      <c r="F73" s="23"/>
      <c r="G73" s="23"/>
      <c r="H73" s="23"/>
      <c r="I73" s="23"/>
      <c r="J73" s="23"/>
      <c r="K73" s="23"/>
      <c r="L73" s="23"/>
      <c r="M73" s="23"/>
      <c r="N73" s="23"/>
      <c r="O73" s="23"/>
    </row>
    <row r="74" spans="1:15" x14ac:dyDescent="0.25">
      <c r="A74" s="23"/>
      <c r="B74" s="23"/>
      <c r="C74" s="23"/>
      <c r="D74" s="23"/>
      <c r="E74" s="23"/>
      <c r="F74" s="23"/>
      <c r="G74" s="23"/>
      <c r="H74" s="23"/>
      <c r="I74" s="23"/>
      <c r="J74" s="23"/>
      <c r="K74" s="23"/>
      <c r="L74" s="23"/>
      <c r="M74" s="23"/>
      <c r="N74" s="23"/>
      <c r="O74" s="23"/>
    </row>
    <row r="75" spans="1:15" x14ac:dyDescent="0.25">
      <c r="A75" s="23"/>
      <c r="B75" s="23"/>
      <c r="C75" s="23"/>
      <c r="D75" s="23"/>
      <c r="E75" s="23"/>
      <c r="F75" s="23"/>
      <c r="G75" s="23"/>
      <c r="H75" s="23"/>
      <c r="I75" s="23"/>
      <c r="J75" s="23"/>
      <c r="K75" s="23"/>
      <c r="L75" s="23"/>
      <c r="M75" s="23"/>
      <c r="N75" s="23"/>
      <c r="O75" s="23"/>
    </row>
    <row r="76" spans="1:15" x14ac:dyDescent="0.25">
      <c r="A76" s="23"/>
      <c r="B76" s="23"/>
      <c r="C76" s="23"/>
      <c r="D76" s="23"/>
      <c r="E76" s="23"/>
      <c r="F76" s="23"/>
      <c r="G76" s="23"/>
      <c r="H76" s="23"/>
      <c r="I76" s="23"/>
      <c r="J76" s="23"/>
      <c r="K76" s="23"/>
      <c r="L76" s="23"/>
      <c r="M76" s="23"/>
      <c r="N76" s="23"/>
      <c r="O76" s="23"/>
    </row>
    <row r="77" spans="1:15" x14ac:dyDescent="0.25">
      <c r="A77" s="23"/>
      <c r="B77" s="23"/>
      <c r="C77" s="23"/>
      <c r="D77" s="23"/>
      <c r="E77" s="23"/>
      <c r="F77" s="23"/>
      <c r="G77" s="23"/>
      <c r="H77" s="23"/>
      <c r="I77" s="23"/>
      <c r="J77" s="23"/>
      <c r="K77" s="23"/>
      <c r="L77" s="23"/>
      <c r="M77" s="23"/>
      <c r="N77" s="23"/>
      <c r="O77" s="23"/>
    </row>
    <row r="78" spans="1:15" x14ac:dyDescent="0.25">
      <c r="A78" s="23"/>
      <c r="B78" s="23"/>
      <c r="C78" s="23"/>
      <c r="D78" s="23"/>
      <c r="E78" s="23"/>
      <c r="F78" s="23"/>
      <c r="G78" s="23"/>
      <c r="H78" s="23"/>
      <c r="I78" s="23"/>
      <c r="J78" s="23"/>
      <c r="K78" s="23"/>
      <c r="L78" s="23"/>
      <c r="M78" s="23"/>
      <c r="N78" s="23"/>
      <c r="O78" s="23"/>
    </row>
    <row r="79" spans="1:15" x14ac:dyDescent="0.25">
      <c r="A79" s="23"/>
      <c r="B79" s="23"/>
      <c r="C79" s="23"/>
      <c r="D79" s="23"/>
      <c r="E79" s="23"/>
      <c r="F79" s="23"/>
      <c r="G79" s="23"/>
      <c r="H79" s="23"/>
      <c r="I79" s="23"/>
      <c r="J79" s="23"/>
      <c r="K79" s="23"/>
      <c r="L79" s="23"/>
      <c r="M79" s="23"/>
      <c r="N79" s="23"/>
      <c r="O79" s="23"/>
    </row>
    <row r="80" spans="1:15" x14ac:dyDescent="0.25">
      <c r="A80" s="23"/>
      <c r="B80" s="23"/>
      <c r="C80" s="23"/>
      <c r="D80" s="23"/>
      <c r="E80" s="23"/>
      <c r="F80" s="23"/>
      <c r="G80" s="23"/>
      <c r="H80" s="23"/>
      <c r="I80" s="23"/>
      <c r="J80" s="23"/>
      <c r="K80" s="23"/>
      <c r="L80" s="23"/>
      <c r="M80" s="23"/>
      <c r="N80" s="23"/>
      <c r="O80" s="23"/>
    </row>
    <row r="81" spans="1:15" x14ac:dyDescent="0.25">
      <c r="A81" s="23"/>
      <c r="B81" s="23"/>
      <c r="C81" s="23"/>
      <c r="D81" s="23"/>
      <c r="E81" s="23"/>
      <c r="F81" s="23"/>
      <c r="G81" s="23"/>
      <c r="H81" s="23"/>
      <c r="I81" s="23"/>
      <c r="J81" s="23"/>
      <c r="K81" s="23"/>
      <c r="L81" s="23"/>
      <c r="M81" s="23"/>
      <c r="N81" s="23"/>
      <c r="O81" s="23"/>
    </row>
    <row r="82" spans="1:15" x14ac:dyDescent="0.25">
      <c r="A82" s="23"/>
      <c r="B82" s="23"/>
      <c r="C82" s="23"/>
      <c r="D82" s="23"/>
      <c r="E82" s="23"/>
      <c r="F82" s="23"/>
      <c r="G82" s="23"/>
      <c r="H82" s="23"/>
      <c r="I82" s="23"/>
      <c r="J82" s="23"/>
      <c r="K82" s="23"/>
      <c r="L82" s="23"/>
      <c r="M82" s="23"/>
      <c r="N82" s="23"/>
      <c r="O82" s="23"/>
    </row>
    <row r="83" spans="1:15" x14ac:dyDescent="0.25">
      <c r="A83" s="23"/>
      <c r="B83" s="23"/>
      <c r="C83" s="23"/>
      <c r="D83" s="23"/>
      <c r="E83" s="23"/>
      <c r="F83" s="23"/>
      <c r="G83" s="23"/>
      <c r="H83" s="23"/>
      <c r="I83" s="23"/>
      <c r="J83" s="23"/>
      <c r="K83" s="23"/>
      <c r="L83" s="23"/>
      <c r="M83" s="23"/>
      <c r="N83" s="23"/>
      <c r="O83" s="23"/>
    </row>
    <row r="84" spans="1:15" x14ac:dyDescent="0.25">
      <c r="A84" s="23"/>
      <c r="B84" s="23"/>
      <c r="C84" s="23"/>
      <c r="D84" s="23"/>
      <c r="E84" s="23"/>
      <c r="F84" s="23"/>
      <c r="G84" s="23"/>
      <c r="H84" s="23"/>
      <c r="I84" s="23"/>
      <c r="J84" s="23"/>
      <c r="K84" s="23"/>
      <c r="L84" s="23"/>
      <c r="M84" s="23"/>
      <c r="N84" s="23"/>
      <c r="O84" s="23"/>
    </row>
    <row r="85" spans="1:15" x14ac:dyDescent="0.25">
      <c r="A85" s="23"/>
      <c r="B85" s="23"/>
      <c r="C85" s="23"/>
      <c r="D85" s="23"/>
      <c r="E85" s="23"/>
      <c r="F85" s="23"/>
      <c r="G85" s="23"/>
      <c r="H85" s="23"/>
      <c r="I85" s="23"/>
      <c r="J85" s="23"/>
      <c r="K85" s="23"/>
      <c r="L85" s="23"/>
      <c r="M85" s="23"/>
      <c r="N85" s="23"/>
      <c r="O85" s="23"/>
    </row>
    <row r="86" spans="1:15" x14ac:dyDescent="0.25">
      <c r="A86" s="23"/>
      <c r="B86" s="23"/>
      <c r="C86" s="23"/>
      <c r="D86" s="23"/>
      <c r="E86" s="23"/>
      <c r="F86" s="23"/>
      <c r="G86" s="23"/>
      <c r="H86" s="23"/>
      <c r="I86" s="23"/>
      <c r="J86" s="23"/>
      <c r="K86" s="23"/>
      <c r="L86" s="23"/>
      <c r="M86" s="23"/>
      <c r="N86" s="23"/>
      <c r="O86" s="23"/>
    </row>
    <row r="87" spans="1:15" x14ac:dyDescent="0.25">
      <c r="A87" s="23"/>
      <c r="B87" s="23"/>
      <c r="C87" s="23"/>
      <c r="D87" s="23"/>
      <c r="E87" s="23"/>
      <c r="F87" s="23"/>
      <c r="G87" s="23"/>
      <c r="H87" s="23"/>
      <c r="I87" s="23"/>
      <c r="J87" s="23"/>
      <c r="K87" s="23"/>
      <c r="L87" s="23"/>
      <c r="M87" s="23"/>
      <c r="N87" s="23"/>
      <c r="O87" s="23"/>
    </row>
    <row r="88" spans="1:15" x14ac:dyDescent="0.25">
      <c r="A88" s="23"/>
      <c r="B88" s="23"/>
      <c r="C88" s="23"/>
      <c r="D88" s="23"/>
      <c r="E88" s="23"/>
      <c r="F88" s="23"/>
      <c r="G88" s="23"/>
      <c r="H88" s="23"/>
      <c r="I88" s="23"/>
      <c r="J88" s="23"/>
      <c r="K88" s="23"/>
      <c r="L88" s="23"/>
      <c r="M88" s="23"/>
      <c r="N88" s="23"/>
      <c r="O88" s="23"/>
    </row>
    <row r="89" spans="1:15" x14ac:dyDescent="0.25">
      <c r="A89" s="23"/>
      <c r="B89" s="23"/>
      <c r="C89" s="23"/>
      <c r="D89" s="23"/>
      <c r="E89" s="23"/>
      <c r="F89" s="23"/>
      <c r="G89" s="23"/>
      <c r="H89" s="23"/>
      <c r="I89" s="23"/>
      <c r="J89" s="23"/>
      <c r="K89" s="23"/>
      <c r="L89" s="23"/>
      <c r="M89" s="23"/>
      <c r="N89" s="23"/>
      <c r="O89" s="23"/>
    </row>
    <row r="90" spans="1:15" x14ac:dyDescent="0.25">
      <c r="A90" s="23"/>
      <c r="B90" s="23"/>
      <c r="C90" s="23"/>
      <c r="D90" s="23"/>
      <c r="E90" s="23"/>
      <c r="F90" s="23"/>
      <c r="G90" s="23"/>
      <c r="H90" s="23"/>
      <c r="I90" s="23"/>
      <c r="J90" s="23"/>
      <c r="K90" s="23"/>
      <c r="L90" s="23"/>
      <c r="M90" s="23"/>
      <c r="N90" s="23"/>
      <c r="O90" s="23"/>
    </row>
    <row r="91" spans="1:15" x14ac:dyDescent="0.25">
      <c r="A91" s="23"/>
      <c r="B91" s="23"/>
      <c r="C91" s="23"/>
      <c r="D91" s="23"/>
      <c r="E91" s="23"/>
      <c r="F91" s="23"/>
      <c r="G91" s="23"/>
      <c r="H91" s="23"/>
      <c r="I91" s="23"/>
      <c r="J91" s="23"/>
      <c r="K91" s="23"/>
      <c r="L91" s="23"/>
      <c r="M91" s="23"/>
      <c r="N91" s="23"/>
      <c r="O91" s="23"/>
    </row>
    <row r="92" spans="1:15" x14ac:dyDescent="0.25">
      <c r="A92" s="23"/>
      <c r="B92" s="23"/>
      <c r="C92" s="23"/>
      <c r="D92" s="23"/>
      <c r="E92" s="23"/>
      <c r="F92" s="23"/>
      <c r="G92" s="23"/>
      <c r="H92" s="23"/>
      <c r="I92" s="23"/>
      <c r="J92" s="23"/>
      <c r="K92" s="23"/>
      <c r="L92" s="23"/>
      <c r="M92" s="23"/>
      <c r="N92" s="23"/>
      <c r="O92" s="23"/>
    </row>
    <row r="93" spans="1:15" x14ac:dyDescent="0.25">
      <c r="A93" s="23"/>
      <c r="B93" s="23"/>
      <c r="C93" s="23"/>
      <c r="D93" s="23"/>
      <c r="E93" s="23"/>
      <c r="F93" s="23"/>
      <c r="G93" s="23"/>
      <c r="H93" s="23"/>
      <c r="I93" s="23"/>
      <c r="J93" s="23"/>
      <c r="K93" s="23"/>
      <c r="L93" s="23"/>
      <c r="M93" s="23"/>
      <c r="N93" s="23"/>
      <c r="O93" s="23"/>
    </row>
    <row r="94" spans="1:15" x14ac:dyDescent="0.25">
      <c r="A94" s="23"/>
      <c r="B94" s="23"/>
      <c r="C94" s="23"/>
      <c r="D94" s="23"/>
      <c r="E94" s="23"/>
      <c r="F94" s="23"/>
      <c r="G94" s="23"/>
      <c r="H94" s="23"/>
      <c r="I94" s="23"/>
      <c r="J94" s="23"/>
      <c r="K94" s="23"/>
      <c r="L94" s="23"/>
      <c r="M94" s="23"/>
      <c r="N94" s="23"/>
      <c r="O94" s="23"/>
    </row>
    <row r="95" spans="1:15" x14ac:dyDescent="0.25">
      <c r="A95" s="23"/>
      <c r="B95" s="23"/>
      <c r="C95" s="23"/>
      <c r="D95" s="23"/>
      <c r="E95" s="23"/>
      <c r="F95" s="23"/>
      <c r="G95" s="23"/>
      <c r="H95" s="23"/>
      <c r="I95" s="23"/>
      <c r="J95" s="23"/>
      <c r="K95" s="23"/>
      <c r="L95" s="23"/>
      <c r="M95" s="23"/>
      <c r="N95" s="23"/>
      <c r="O95" s="23"/>
    </row>
    <row r="96" spans="1:15" x14ac:dyDescent="0.25">
      <c r="A96" s="23"/>
      <c r="B96" s="23"/>
      <c r="C96" s="23"/>
      <c r="D96" s="23"/>
      <c r="E96" s="23"/>
      <c r="F96" s="23"/>
      <c r="G96" s="23"/>
      <c r="H96" s="23"/>
      <c r="I96" s="23"/>
      <c r="J96" s="23"/>
      <c r="K96" s="23"/>
      <c r="L96" s="23"/>
      <c r="M96" s="23"/>
      <c r="N96" s="23"/>
      <c r="O96" s="23"/>
    </row>
    <row r="97" spans="1:15" x14ac:dyDescent="0.25">
      <c r="A97" s="23"/>
      <c r="B97" s="23"/>
      <c r="C97" s="23"/>
      <c r="D97" s="23"/>
      <c r="E97" s="23"/>
      <c r="F97" s="23"/>
      <c r="G97" s="23"/>
      <c r="H97" s="23"/>
      <c r="I97" s="23"/>
      <c r="J97" s="23"/>
      <c r="K97" s="23"/>
      <c r="L97" s="23"/>
      <c r="M97" s="23"/>
      <c r="N97" s="23"/>
      <c r="O97" s="23"/>
    </row>
    <row r="98" spans="1:15" x14ac:dyDescent="0.25">
      <c r="A98" s="23"/>
      <c r="B98" s="23"/>
      <c r="C98" s="23"/>
      <c r="D98" s="23"/>
      <c r="E98" s="23"/>
      <c r="F98" s="23"/>
      <c r="G98" s="23"/>
      <c r="H98" s="23"/>
      <c r="I98" s="23"/>
      <c r="J98" s="23"/>
      <c r="K98" s="23"/>
      <c r="L98" s="23"/>
      <c r="M98" s="23"/>
      <c r="N98" s="23"/>
      <c r="O98" s="23"/>
    </row>
    <row r="99" spans="1:15" x14ac:dyDescent="0.25">
      <c r="A99" s="23"/>
      <c r="B99" s="23"/>
      <c r="C99" s="23"/>
      <c r="D99" s="23"/>
      <c r="E99" s="23"/>
      <c r="F99" s="23"/>
      <c r="G99" s="23"/>
      <c r="H99" s="23"/>
      <c r="I99" s="23"/>
      <c r="J99" s="23"/>
      <c r="K99" s="23"/>
      <c r="L99" s="23"/>
      <c r="M99" s="23"/>
      <c r="N99" s="23"/>
      <c r="O99" s="23"/>
    </row>
    <row r="100" spans="1:15" x14ac:dyDescent="0.25">
      <c r="A100" s="23"/>
      <c r="B100" s="23"/>
      <c r="C100" s="23"/>
      <c r="D100" s="23"/>
      <c r="E100" s="23"/>
      <c r="F100" s="23"/>
      <c r="G100" s="23"/>
      <c r="H100" s="23"/>
      <c r="I100" s="23"/>
      <c r="J100" s="23"/>
      <c r="K100" s="23"/>
      <c r="L100" s="23"/>
      <c r="M100" s="23"/>
      <c r="N100" s="23"/>
      <c r="O100" s="23"/>
    </row>
    <row r="101" spans="1:15" x14ac:dyDescent="0.25">
      <c r="A101" s="23"/>
      <c r="B101" s="23"/>
      <c r="C101" s="23"/>
      <c r="D101" s="23"/>
      <c r="E101" s="23"/>
      <c r="F101" s="23"/>
      <c r="G101" s="23"/>
      <c r="H101" s="23"/>
      <c r="I101" s="23"/>
      <c r="J101" s="23"/>
      <c r="K101" s="23"/>
      <c r="L101" s="23"/>
      <c r="M101" s="23"/>
      <c r="N101" s="23"/>
      <c r="O101" s="23"/>
    </row>
    <row r="102" spans="1:15" x14ac:dyDescent="0.25">
      <c r="A102" s="23"/>
      <c r="B102" s="23"/>
      <c r="C102" s="23"/>
      <c r="D102" s="23"/>
      <c r="E102" s="23"/>
      <c r="F102" s="23"/>
      <c r="G102" s="23"/>
      <c r="H102" s="23"/>
      <c r="I102" s="23"/>
      <c r="J102" s="23"/>
      <c r="K102" s="23"/>
      <c r="L102" s="23"/>
      <c r="M102" s="23"/>
      <c r="N102" s="23"/>
      <c r="O102" s="23"/>
    </row>
    <row r="103" spans="1:15" x14ac:dyDescent="0.25">
      <c r="A103" s="23"/>
      <c r="B103" s="23"/>
      <c r="C103" s="23"/>
      <c r="D103" s="23"/>
      <c r="E103" s="23"/>
      <c r="F103" s="23"/>
      <c r="G103" s="23"/>
      <c r="H103" s="23"/>
      <c r="I103" s="23"/>
      <c r="J103" s="23"/>
      <c r="K103" s="23"/>
      <c r="L103" s="23"/>
      <c r="M103" s="23"/>
      <c r="N103" s="23"/>
      <c r="O103" s="23"/>
    </row>
    <row r="104" spans="1:15" x14ac:dyDescent="0.25">
      <c r="A104" s="23"/>
      <c r="B104" s="23"/>
      <c r="C104" s="23"/>
      <c r="D104" s="23"/>
      <c r="E104" s="23"/>
      <c r="F104" s="23"/>
      <c r="G104" s="23"/>
      <c r="H104" s="23"/>
      <c r="I104" s="23"/>
      <c r="J104" s="23"/>
      <c r="K104" s="23"/>
      <c r="L104" s="23"/>
      <c r="M104" s="23"/>
      <c r="N104" s="23"/>
      <c r="O104" s="23"/>
    </row>
    <row r="105" spans="1:15" x14ac:dyDescent="0.25">
      <c r="A105" s="23"/>
      <c r="B105" s="23"/>
      <c r="C105" s="23"/>
      <c r="D105" s="23"/>
      <c r="E105" s="23"/>
      <c r="F105" s="23"/>
      <c r="G105" s="23"/>
      <c r="H105" s="23"/>
      <c r="I105" s="23"/>
      <c r="J105" s="23"/>
      <c r="K105" s="23"/>
      <c r="L105" s="23"/>
      <c r="M105" s="23"/>
      <c r="N105" s="23"/>
      <c r="O105" s="23"/>
    </row>
    <row r="106" spans="1:15" x14ac:dyDescent="0.25">
      <c r="A106" s="23"/>
      <c r="B106" s="23"/>
      <c r="C106" s="23"/>
      <c r="D106" s="23"/>
      <c r="E106" s="23"/>
      <c r="F106" s="23"/>
      <c r="G106" s="23"/>
      <c r="H106" s="23"/>
      <c r="I106" s="23"/>
      <c r="J106" s="23"/>
      <c r="K106" s="23"/>
      <c r="L106" s="23"/>
      <c r="M106" s="23"/>
      <c r="N106" s="23"/>
      <c r="O106" s="23"/>
    </row>
    <row r="107" spans="1:15" x14ac:dyDescent="0.25">
      <c r="A107" s="23"/>
      <c r="B107" s="23"/>
      <c r="C107" s="23"/>
      <c r="D107" s="23"/>
      <c r="E107" s="23"/>
      <c r="F107" s="23"/>
      <c r="G107" s="23"/>
      <c r="H107" s="23"/>
      <c r="I107" s="23"/>
      <c r="J107" s="23"/>
      <c r="K107" s="23"/>
      <c r="L107" s="23"/>
      <c r="M107" s="23"/>
      <c r="N107" s="23"/>
      <c r="O107" s="23"/>
    </row>
  </sheetData>
  <mergeCells count="22">
    <mergeCell ref="A1:J2"/>
    <mergeCell ref="A9:A11"/>
    <mergeCell ref="C9:C11"/>
    <mergeCell ref="D9:D11"/>
    <mergeCell ref="E9:F9"/>
    <mergeCell ref="G9:J10"/>
    <mergeCell ref="E10:F10"/>
    <mergeCell ref="B9:B11"/>
    <mergeCell ref="C60:D60"/>
    <mergeCell ref="F60:G60"/>
    <mergeCell ref="I60:J60"/>
    <mergeCell ref="L60:M60"/>
    <mergeCell ref="C61:D61"/>
    <mergeCell ref="F61:G61"/>
    <mergeCell ref="I61:J61"/>
    <mergeCell ref="L61:M61"/>
    <mergeCell ref="A65:O65"/>
    <mergeCell ref="C62:D62"/>
    <mergeCell ref="F62:G62"/>
    <mergeCell ref="I62:J62"/>
    <mergeCell ref="L62:M62"/>
    <mergeCell ref="I63:J63"/>
  </mergeCells>
  <printOptions horizontalCentered="1"/>
  <pageMargins left="0.51181102362204722" right="0.51181102362204722" top="0.74803149606299213" bottom="0.74803149606299213" header="0.31496062992125984" footer="0.31496062992125984"/>
  <pageSetup paperSize="5" scale="7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24"/>
  <sheetViews>
    <sheetView topLeftCell="A7" workbookViewId="0">
      <selection activeCell="B14" sqref="B14"/>
    </sheetView>
  </sheetViews>
  <sheetFormatPr baseColWidth="10" defaultColWidth="10.7109375" defaultRowHeight="15" x14ac:dyDescent="0.25"/>
  <cols>
    <col min="2" max="2" width="78.7109375" bestFit="1" customWidth="1"/>
  </cols>
  <sheetData>
    <row r="1" spans="1:2" ht="24" thickBot="1" x14ac:dyDescent="0.3">
      <c r="A1" s="68" t="s">
        <v>31</v>
      </c>
      <c r="B1" s="69"/>
    </row>
    <row r="2" spans="1:2" ht="15.75" thickBot="1" x14ac:dyDescent="0.3">
      <c r="A2" s="2"/>
      <c r="B2" s="1"/>
    </row>
    <row r="3" spans="1:2" ht="15.75" thickBot="1" x14ac:dyDescent="0.3">
      <c r="A3" s="3" t="s">
        <v>0</v>
      </c>
      <c r="B3" s="4" t="s">
        <v>1</v>
      </c>
    </row>
    <row r="4" spans="1:2" x14ac:dyDescent="0.25">
      <c r="A4" s="5">
        <v>1</v>
      </c>
      <c r="B4" s="6" t="s">
        <v>2</v>
      </c>
    </row>
    <row r="5" spans="1:2" x14ac:dyDescent="0.25">
      <c r="A5" s="5">
        <v>2</v>
      </c>
      <c r="B5" s="6" t="s">
        <v>3</v>
      </c>
    </row>
    <row r="6" spans="1:2" x14ac:dyDescent="0.25">
      <c r="A6" s="5">
        <v>3</v>
      </c>
      <c r="B6" s="6" t="s">
        <v>4</v>
      </c>
    </row>
    <row r="7" spans="1:2" x14ac:dyDescent="0.25">
      <c r="A7" s="5">
        <v>4</v>
      </c>
      <c r="B7" s="6" t="s">
        <v>5</v>
      </c>
    </row>
    <row r="8" spans="1:2" ht="30" x14ac:dyDescent="0.25">
      <c r="A8" s="5">
        <v>5</v>
      </c>
      <c r="B8" s="12" t="s">
        <v>16</v>
      </c>
    </row>
    <row r="9" spans="1:2" ht="30" x14ac:dyDescent="0.25">
      <c r="A9" s="5">
        <v>6</v>
      </c>
      <c r="B9" s="7" t="s">
        <v>17</v>
      </c>
    </row>
    <row r="10" spans="1:2" x14ac:dyDescent="0.25">
      <c r="A10" s="5">
        <v>7</v>
      </c>
      <c r="B10" s="7" t="s">
        <v>6</v>
      </c>
    </row>
    <row r="11" spans="1:2" ht="30" x14ac:dyDescent="0.25">
      <c r="A11" s="5">
        <v>8</v>
      </c>
      <c r="B11" s="7" t="s">
        <v>23</v>
      </c>
    </row>
    <row r="12" spans="1:2" ht="30" x14ac:dyDescent="0.25">
      <c r="A12" s="5">
        <v>9</v>
      </c>
      <c r="B12" s="7" t="s">
        <v>7</v>
      </c>
    </row>
    <row r="13" spans="1:2" x14ac:dyDescent="0.25">
      <c r="A13" s="5">
        <v>10</v>
      </c>
      <c r="B13" s="7" t="s">
        <v>28</v>
      </c>
    </row>
    <row r="14" spans="1:2" x14ac:dyDescent="0.25">
      <c r="A14" s="5">
        <v>11</v>
      </c>
      <c r="B14" s="12" t="s">
        <v>26</v>
      </c>
    </row>
    <row r="15" spans="1:2" ht="30" customHeight="1" x14ac:dyDescent="0.25">
      <c r="A15" s="5">
        <v>12</v>
      </c>
      <c r="B15" s="12" t="s">
        <v>27</v>
      </c>
    </row>
    <row r="16" spans="1:2" ht="30" x14ac:dyDescent="0.25">
      <c r="A16" s="5">
        <v>13</v>
      </c>
      <c r="B16" s="7" t="s">
        <v>12</v>
      </c>
    </row>
    <row r="17" spans="1:2" ht="45" x14ac:dyDescent="0.25">
      <c r="A17" s="5">
        <v>14</v>
      </c>
      <c r="B17" s="7" t="s">
        <v>67</v>
      </c>
    </row>
    <row r="18" spans="1:2" ht="30" x14ac:dyDescent="0.25">
      <c r="A18" s="5">
        <v>15</v>
      </c>
      <c r="B18" s="7" t="s">
        <v>13</v>
      </c>
    </row>
    <row r="19" spans="1:2" ht="30" x14ac:dyDescent="0.25">
      <c r="A19" s="5">
        <v>16</v>
      </c>
      <c r="B19" s="7" t="s">
        <v>14</v>
      </c>
    </row>
    <row r="20" spans="1:2" ht="30" x14ac:dyDescent="0.25">
      <c r="A20" s="5">
        <v>17</v>
      </c>
      <c r="B20" s="7" t="s">
        <v>15</v>
      </c>
    </row>
    <row r="21" spans="1:2" x14ac:dyDescent="0.25">
      <c r="A21" s="5">
        <v>18</v>
      </c>
      <c r="B21" s="7" t="s">
        <v>8</v>
      </c>
    </row>
    <row r="22" spans="1:2" x14ac:dyDescent="0.25">
      <c r="A22" s="5">
        <v>19</v>
      </c>
      <c r="B22" s="7" t="s">
        <v>9</v>
      </c>
    </row>
    <row r="23" spans="1:2" x14ac:dyDescent="0.25">
      <c r="A23" s="5">
        <v>20</v>
      </c>
      <c r="B23" s="7" t="s">
        <v>10</v>
      </c>
    </row>
    <row r="24" spans="1:2" ht="15.75" thickBot="1" x14ac:dyDescent="0.3">
      <c r="A24" s="8">
        <v>21</v>
      </c>
      <c r="B24" s="9" t="s">
        <v>11</v>
      </c>
    </row>
  </sheetData>
  <mergeCells count="1">
    <mergeCell ref="A1:B1"/>
  </mergeCells>
  <printOptions horizontalCentered="1"/>
  <pageMargins left="0.70866141732283472" right="0.70866141732283472" top="0.74803149606299213" bottom="0.74803149606299213" header="0.31496062992125984" footer="0.31496062992125984"/>
  <pageSetup scale="85" orientation="landscape"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383"/>
  <sheetViews>
    <sheetView tabSelected="1" topLeftCell="F320" workbookViewId="0">
      <selection activeCell="L347" sqref="L347"/>
    </sheetView>
  </sheetViews>
  <sheetFormatPr baseColWidth="10" defaultColWidth="11.42578125" defaultRowHeight="15" x14ac:dyDescent="0.25"/>
  <cols>
    <col min="1" max="1" width="15.42578125" style="52" customWidth="1"/>
    <col min="2" max="2" width="13.85546875" style="52" customWidth="1"/>
    <col min="3" max="3" width="25.28515625" style="52" customWidth="1"/>
    <col min="4" max="4" width="33.42578125" style="52" customWidth="1"/>
    <col min="5" max="5" width="18.28515625" style="52" customWidth="1"/>
    <col min="6" max="6" width="29.5703125" style="52" customWidth="1"/>
    <col min="7" max="7" width="14.42578125" style="52" customWidth="1"/>
    <col min="8" max="9" width="17.28515625" style="52" customWidth="1"/>
    <col min="10" max="10" width="18.28515625" style="52" customWidth="1"/>
    <col min="11" max="11" width="20.85546875" style="52" customWidth="1"/>
    <col min="12" max="12" width="15" style="52" customWidth="1"/>
    <col min="13" max="13" width="13.28515625" style="52" customWidth="1"/>
    <col min="14" max="14" width="11.28515625" style="52" customWidth="1"/>
    <col min="15" max="15" width="22.5703125" style="52" hidden="1" customWidth="1"/>
    <col min="16" max="16" width="15.140625" style="52" customWidth="1"/>
    <col min="17" max="17" width="14.140625" style="52" bestFit="1" customWidth="1"/>
    <col min="18" max="16384" width="11.42578125" style="52"/>
  </cols>
  <sheetData>
    <row r="1" spans="1:17" ht="18" x14ac:dyDescent="0.25">
      <c r="A1" s="72" t="s">
        <v>30</v>
      </c>
      <c r="B1" s="72"/>
      <c r="C1" s="72"/>
      <c r="D1" s="72"/>
      <c r="E1" s="72"/>
      <c r="F1" s="72"/>
      <c r="G1" s="72"/>
      <c r="H1" s="72"/>
      <c r="I1" s="72"/>
      <c r="J1" s="72"/>
      <c r="K1" s="72"/>
      <c r="L1" s="72"/>
      <c r="M1" s="72"/>
      <c r="N1" s="72"/>
    </row>
    <row r="2" spans="1:17" ht="18" x14ac:dyDescent="0.25">
      <c r="A2" s="53" t="s">
        <v>33</v>
      </c>
      <c r="B2" s="53" t="s">
        <v>70</v>
      </c>
      <c r="C2" s="53"/>
      <c r="D2" s="54"/>
      <c r="E2" s="51"/>
      <c r="F2" s="51"/>
      <c r="G2" s="51"/>
      <c r="H2" s="51"/>
      <c r="I2" s="51"/>
      <c r="J2" s="51"/>
      <c r="K2" s="51"/>
      <c r="L2" s="51"/>
      <c r="M2" s="51"/>
      <c r="N2" s="51"/>
    </row>
    <row r="3" spans="1:17" ht="18" x14ac:dyDescent="0.25">
      <c r="A3" s="53"/>
      <c r="B3" s="53"/>
      <c r="C3" s="53"/>
      <c r="D3" s="54"/>
      <c r="E3" s="51"/>
      <c r="F3" s="51"/>
      <c r="G3" s="51"/>
      <c r="H3" s="51"/>
      <c r="I3" s="51"/>
      <c r="J3" s="51"/>
      <c r="K3" s="51"/>
      <c r="L3" s="51"/>
      <c r="M3" s="51"/>
      <c r="N3" s="51"/>
    </row>
    <row r="4" spans="1:17" ht="18" x14ac:dyDescent="0.25">
      <c r="A4" s="53" t="s">
        <v>900</v>
      </c>
      <c r="B4" s="53"/>
      <c r="C4" s="53"/>
      <c r="D4" s="54"/>
      <c r="E4" s="51"/>
      <c r="F4" s="51"/>
      <c r="G4" s="51"/>
      <c r="H4" s="51"/>
      <c r="I4" s="51"/>
      <c r="J4" s="51"/>
      <c r="K4" s="51"/>
      <c r="L4" s="51"/>
      <c r="M4" s="51"/>
      <c r="N4" s="51"/>
    </row>
    <row r="5" spans="1:17" ht="18" x14ac:dyDescent="0.25">
      <c r="A5" s="53"/>
      <c r="B5" s="53"/>
      <c r="C5" s="53"/>
      <c r="D5" s="54"/>
      <c r="E5" s="51"/>
      <c r="F5" s="51"/>
      <c r="G5" s="51"/>
      <c r="H5" s="51"/>
      <c r="I5" s="51"/>
      <c r="J5" s="51"/>
      <c r="K5" s="51"/>
      <c r="L5" s="51"/>
      <c r="M5" s="51"/>
      <c r="N5" s="51"/>
    </row>
    <row r="6" spans="1:17" ht="15" customHeight="1" x14ac:dyDescent="0.25">
      <c r="A6" s="71" t="s">
        <v>53</v>
      </c>
      <c r="B6" s="71" t="s">
        <v>54</v>
      </c>
      <c r="C6" s="71" t="s">
        <v>97</v>
      </c>
      <c r="D6" s="71" t="s">
        <v>55</v>
      </c>
      <c r="E6" s="71" t="s">
        <v>56</v>
      </c>
      <c r="F6" s="71" t="s">
        <v>57</v>
      </c>
      <c r="G6" s="71" t="s">
        <v>58</v>
      </c>
      <c r="H6" s="71" t="s">
        <v>59</v>
      </c>
      <c r="I6" s="71" t="s">
        <v>60</v>
      </c>
      <c r="J6" s="71" t="s">
        <v>61</v>
      </c>
      <c r="K6" s="71" t="s">
        <v>62</v>
      </c>
      <c r="L6" s="71" t="s">
        <v>63</v>
      </c>
      <c r="M6" s="71" t="s">
        <v>64</v>
      </c>
      <c r="N6" s="71"/>
      <c r="O6" s="70" t="s">
        <v>102</v>
      </c>
      <c r="P6" s="55"/>
      <c r="Q6" s="55"/>
    </row>
    <row r="7" spans="1:17" customFormat="1" ht="42" customHeight="1" x14ac:dyDescent="0.25">
      <c r="A7" s="71"/>
      <c r="B7" s="71"/>
      <c r="C7" s="71"/>
      <c r="D7" s="71"/>
      <c r="E7" s="71"/>
      <c r="F7" s="71"/>
      <c r="G7" s="71"/>
      <c r="H7" s="71"/>
      <c r="I7" s="71"/>
      <c r="J7" s="71"/>
      <c r="K7" s="71"/>
      <c r="L7" s="71"/>
      <c r="M7" s="57" t="s">
        <v>65</v>
      </c>
      <c r="N7" s="57" t="s">
        <v>66</v>
      </c>
      <c r="O7" s="70"/>
      <c r="P7" s="33"/>
      <c r="Q7" s="33"/>
    </row>
    <row r="8" spans="1:17" customFormat="1" ht="67.5" x14ac:dyDescent="0.25">
      <c r="A8" s="43" t="s">
        <v>705</v>
      </c>
      <c r="B8" s="43" t="s">
        <v>89</v>
      </c>
      <c r="C8" s="59" t="s">
        <v>151</v>
      </c>
      <c r="D8" s="59" t="s">
        <v>151</v>
      </c>
      <c r="E8" s="43" t="s">
        <v>704</v>
      </c>
      <c r="F8" s="44" t="s">
        <v>788</v>
      </c>
      <c r="G8" s="43" t="s">
        <v>98</v>
      </c>
      <c r="H8" s="43">
        <v>100</v>
      </c>
      <c r="I8" s="60">
        <f>I9+I15</f>
        <v>1545944.6282856001</v>
      </c>
      <c r="J8" s="46">
        <v>9.8169696969696965</v>
      </c>
      <c r="K8" s="60">
        <f>K9+K15</f>
        <v>374808.5926829268</v>
      </c>
      <c r="L8" s="46">
        <f>(J8/H8)*100</f>
        <v>9.8169696969696965</v>
      </c>
      <c r="M8" s="43" t="s">
        <v>96</v>
      </c>
      <c r="N8" s="43">
        <v>69700</v>
      </c>
      <c r="O8" s="40" t="s">
        <v>99</v>
      </c>
    </row>
    <row r="9" spans="1:17" customFormat="1" ht="56.25" x14ac:dyDescent="0.25">
      <c r="A9" s="43" t="s">
        <v>705</v>
      </c>
      <c r="B9" s="43" t="s">
        <v>89</v>
      </c>
      <c r="C9" s="59" t="s">
        <v>214</v>
      </c>
      <c r="D9" s="59" t="s">
        <v>151</v>
      </c>
      <c r="E9" s="43" t="s">
        <v>704</v>
      </c>
      <c r="F9" s="44" t="s">
        <v>789</v>
      </c>
      <c r="G9" s="43" t="s">
        <v>98</v>
      </c>
      <c r="H9" s="43">
        <v>100</v>
      </c>
      <c r="I9" s="60">
        <f>SUM(I10:I14)</f>
        <v>1288287.1902380001</v>
      </c>
      <c r="J9" s="46">
        <v>19.633939393939393</v>
      </c>
      <c r="K9" s="60">
        <f>SUM(K10:K14)</f>
        <v>312340.49390243902</v>
      </c>
      <c r="L9" s="46">
        <f t="shared" ref="L9:L14" si="0">(J9/H9)*100</f>
        <v>19.633939393939393</v>
      </c>
      <c r="M9" s="43" t="s">
        <v>96</v>
      </c>
      <c r="N9" s="43">
        <v>69700</v>
      </c>
      <c r="O9" s="40" t="s">
        <v>100</v>
      </c>
    </row>
    <row r="10" spans="1:17" customFormat="1" ht="56.25" x14ac:dyDescent="0.25">
      <c r="A10" s="43" t="s">
        <v>705</v>
      </c>
      <c r="B10" s="43" t="s">
        <v>89</v>
      </c>
      <c r="C10" s="59" t="s">
        <v>215</v>
      </c>
      <c r="D10" s="59" t="s">
        <v>151</v>
      </c>
      <c r="E10" s="43" t="s">
        <v>704</v>
      </c>
      <c r="F10" s="43" t="s">
        <v>108</v>
      </c>
      <c r="G10" s="43" t="s">
        <v>86</v>
      </c>
      <c r="H10" s="43">
        <v>200</v>
      </c>
      <c r="I10" s="60">
        <v>257657.43804760001</v>
      </c>
      <c r="J10" s="43">
        <v>0</v>
      </c>
      <c r="K10" s="60">
        <v>62468.098780487802</v>
      </c>
      <c r="L10" s="46">
        <f t="shared" si="0"/>
        <v>0</v>
      </c>
      <c r="M10" s="43" t="s">
        <v>96</v>
      </c>
      <c r="N10" s="43">
        <v>69700</v>
      </c>
      <c r="O10" s="40" t="s">
        <v>101</v>
      </c>
    </row>
    <row r="11" spans="1:17" customFormat="1" ht="56.25" x14ac:dyDescent="0.25">
      <c r="A11" s="43" t="s">
        <v>705</v>
      </c>
      <c r="B11" s="43" t="s">
        <v>89</v>
      </c>
      <c r="C11" s="59" t="s">
        <v>216</v>
      </c>
      <c r="D11" s="59" t="s">
        <v>151</v>
      </c>
      <c r="E11" s="43" t="s">
        <v>704</v>
      </c>
      <c r="F11" s="43" t="s">
        <v>107</v>
      </c>
      <c r="G11" s="43" t="s">
        <v>86</v>
      </c>
      <c r="H11" s="43">
        <v>12</v>
      </c>
      <c r="I11" s="60">
        <v>257657.43804760001</v>
      </c>
      <c r="J11" s="43">
        <v>8</v>
      </c>
      <c r="K11" s="60">
        <v>62468.098780487802</v>
      </c>
      <c r="L11" s="46">
        <f t="shared" si="0"/>
        <v>66.666666666666657</v>
      </c>
      <c r="M11" s="43" t="s">
        <v>96</v>
      </c>
      <c r="N11" s="43">
        <v>69700</v>
      </c>
      <c r="O11" s="40" t="s">
        <v>101</v>
      </c>
    </row>
    <row r="12" spans="1:17" customFormat="1" ht="56.25" x14ac:dyDescent="0.25">
      <c r="A12" s="43" t="s">
        <v>705</v>
      </c>
      <c r="B12" s="43" t="s">
        <v>89</v>
      </c>
      <c r="C12" s="59" t="s">
        <v>217</v>
      </c>
      <c r="D12" s="59" t="s">
        <v>151</v>
      </c>
      <c r="E12" s="43" t="s">
        <v>704</v>
      </c>
      <c r="F12" s="43" t="s">
        <v>106</v>
      </c>
      <c r="G12" s="43" t="s">
        <v>92</v>
      </c>
      <c r="H12" s="43">
        <v>55</v>
      </c>
      <c r="I12" s="60">
        <v>257657.43804760001</v>
      </c>
      <c r="J12" s="43">
        <v>2</v>
      </c>
      <c r="K12" s="60">
        <v>62468.098780487802</v>
      </c>
      <c r="L12" s="46">
        <f t="shared" si="0"/>
        <v>3.6363636363636362</v>
      </c>
      <c r="M12" s="43" t="s">
        <v>96</v>
      </c>
      <c r="N12" s="43">
        <v>69700</v>
      </c>
      <c r="O12" s="40" t="s">
        <v>101</v>
      </c>
    </row>
    <row r="13" spans="1:17" customFormat="1" ht="56.25" x14ac:dyDescent="0.25">
      <c r="A13" s="43" t="s">
        <v>705</v>
      </c>
      <c r="B13" s="43" t="s">
        <v>89</v>
      </c>
      <c r="C13" s="59" t="s">
        <v>218</v>
      </c>
      <c r="D13" s="59" t="s">
        <v>151</v>
      </c>
      <c r="E13" s="43" t="s">
        <v>704</v>
      </c>
      <c r="F13" s="43" t="s">
        <v>109</v>
      </c>
      <c r="G13" s="43" t="s">
        <v>86</v>
      </c>
      <c r="H13" s="43">
        <v>250</v>
      </c>
      <c r="I13" s="60">
        <v>257657.43804760001</v>
      </c>
      <c r="J13" s="43">
        <v>3</v>
      </c>
      <c r="K13" s="60">
        <v>62468.098780487802</v>
      </c>
      <c r="L13" s="46">
        <f t="shared" si="0"/>
        <v>1.2</v>
      </c>
      <c r="M13" s="43" t="s">
        <v>96</v>
      </c>
      <c r="N13" s="43">
        <v>69700</v>
      </c>
      <c r="O13" s="40" t="s">
        <v>101</v>
      </c>
    </row>
    <row r="14" spans="1:17" customFormat="1" ht="56.25" x14ac:dyDescent="0.25">
      <c r="A14" s="43" t="s">
        <v>705</v>
      </c>
      <c r="B14" s="43" t="s">
        <v>89</v>
      </c>
      <c r="C14" s="59" t="s">
        <v>219</v>
      </c>
      <c r="D14" s="59" t="s">
        <v>151</v>
      </c>
      <c r="E14" s="43" t="s">
        <v>704</v>
      </c>
      <c r="F14" s="43" t="s">
        <v>105</v>
      </c>
      <c r="G14" s="43" t="s">
        <v>88</v>
      </c>
      <c r="H14" s="43">
        <v>15</v>
      </c>
      <c r="I14" s="60">
        <v>257657.43804760001</v>
      </c>
      <c r="J14" s="43">
        <v>4</v>
      </c>
      <c r="K14" s="60">
        <v>62468.098780487802</v>
      </c>
      <c r="L14" s="46">
        <f t="shared" si="0"/>
        <v>26.666666666666668</v>
      </c>
      <c r="M14" s="43" t="s">
        <v>96</v>
      </c>
      <c r="N14" s="43">
        <v>69700</v>
      </c>
      <c r="O14" s="40" t="s">
        <v>101</v>
      </c>
    </row>
    <row r="15" spans="1:17" customFormat="1" ht="56.25" x14ac:dyDescent="0.25">
      <c r="A15" s="43" t="s">
        <v>705</v>
      </c>
      <c r="B15" s="43" t="s">
        <v>89</v>
      </c>
      <c r="C15" s="59" t="s">
        <v>220</v>
      </c>
      <c r="D15" s="59" t="s">
        <v>151</v>
      </c>
      <c r="E15" s="43" t="s">
        <v>704</v>
      </c>
      <c r="F15" s="44" t="s">
        <v>790</v>
      </c>
      <c r="G15" s="43" t="s">
        <v>98</v>
      </c>
      <c r="H15" s="43">
        <v>100</v>
      </c>
      <c r="I15" s="60">
        <f>I16</f>
        <v>257657.43804760001</v>
      </c>
      <c r="J15" s="46">
        <v>0</v>
      </c>
      <c r="K15" s="60">
        <f>K16</f>
        <v>62468.098780487802</v>
      </c>
      <c r="L15" s="46">
        <f t="shared" ref="L15:L16" si="1">(J15/H15)*100</f>
        <v>0</v>
      </c>
      <c r="M15" s="43" t="s">
        <v>96</v>
      </c>
      <c r="N15" s="43">
        <v>69700</v>
      </c>
      <c r="O15" s="40" t="s">
        <v>100</v>
      </c>
    </row>
    <row r="16" spans="1:17" customFormat="1" ht="56.25" x14ac:dyDescent="0.25">
      <c r="A16" s="43" t="s">
        <v>705</v>
      </c>
      <c r="B16" s="43" t="s">
        <v>89</v>
      </c>
      <c r="C16" s="59" t="s">
        <v>221</v>
      </c>
      <c r="D16" s="59" t="s">
        <v>151</v>
      </c>
      <c r="E16" s="43" t="s">
        <v>704</v>
      </c>
      <c r="F16" s="43" t="s">
        <v>222</v>
      </c>
      <c r="G16" s="43" t="s">
        <v>86</v>
      </c>
      <c r="H16" s="43">
        <v>64</v>
      </c>
      <c r="I16" s="60">
        <v>257657.43804760001</v>
      </c>
      <c r="J16" s="43">
        <v>0</v>
      </c>
      <c r="K16" s="60">
        <v>62468.098780487802</v>
      </c>
      <c r="L16" s="46">
        <f t="shared" si="1"/>
        <v>0</v>
      </c>
      <c r="M16" s="43" t="s">
        <v>96</v>
      </c>
      <c r="N16" s="43">
        <v>69700</v>
      </c>
      <c r="O16" s="40" t="s">
        <v>101</v>
      </c>
    </row>
    <row r="17" spans="1:15" customFormat="1" ht="33.75" x14ac:dyDescent="0.25">
      <c r="A17" s="43" t="s">
        <v>705</v>
      </c>
      <c r="B17" s="43" t="s">
        <v>91</v>
      </c>
      <c r="C17" s="59" t="s">
        <v>152</v>
      </c>
      <c r="D17" s="59" t="s">
        <v>152</v>
      </c>
      <c r="E17" s="43" t="s">
        <v>706</v>
      </c>
      <c r="F17" s="43" t="s">
        <v>791</v>
      </c>
      <c r="G17" s="43" t="s">
        <v>98</v>
      </c>
      <c r="H17" s="43">
        <v>100</v>
      </c>
      <c r="I17" s="60">
        <f>I18+I20</f>
        <v>12781732.371000001</v>
      </c>
      <c r="J17" s="46">
        <v>0</v>
      </c>
      <c r="K17" s="60">
        <f>K18+K20</f>
        <v>3858983.043000001</v>
      </c>
      <c r="L17" s="46">
        <f t="shared" ref="L17" si="2">(J17/H17)*100</f>
        <v>0</v>
      </c>
      <c r="M17" s="43" t="s">
        <v>96</v>
      </c>
      <c r="N17" s="43">
        <v>69700</v>
      </c>
      <c r="O17" s="40" t="s">
        <v>99</v>
      </c>
    </row>
    <row r="18" spans="1:15" customFormat="1" ht="33.75" x14ac:dyDescent="0.25">
      <c r="A18" s="43" t="s">
        <v>705</v>
      </c>
      <c r="B18" s="43" t="s">
        <v>91</v>
      </c>
      <c r="C18" s="59" t="s">
        <v>223</v>
      </c>
      <c r="D18" s="59" t="s">
        <v>152</v>
      </c>
      <c r="E18" s="43" t="s">
        <v>706</v>
      </c>
      <c r="F18" s="43" t="s">
        <v>792</v>
      </c>
      <c r="G18" s="43" t="s">
        <v>98</v>
      </c>
      <c r="H18" s="43">
        <v>100</v>
      </c>
      <c r="I18" s="60">
        <f>I19</f>
        <v>4260577.4570000004</v>
      </c>
      <c r="J18" s="46">
        <v>0</v>
      </c>
      <c r="K18" s="60">
        <f>K19</f>
        <v>1286327.6810000003</v>
      </c>
      <c r="L18" s="46">
        <f t="shared" ref="L18" si="3">(J18/H18)*100</f>
        <v>0</v>
      </c>
      <c r="M18" s="43" t="s">
        <v>96</v>
      </c>
      <c r="N18" s="43">
        <v>69700</v>
      </c>
      <c r="O18" s="40" t="s">
        <v>100</v>
      </c>
    </row>
    <row r="19" spans="1:15" customFormat="1" ht="67.5" x14ac:dyDescent="0.25">
      <c r="A19" s="43" t="s">
        <v>705</v>
      </c>
      <c r="B19" s="43" t="s">
        <v>91</v>
      </c>
      <c r="C19" s="59" t="s">
        <v>224</v>
      </c>
      <c r="D19" s="59" t="s">
        <v>152</v>
      </c>
      <c r="E19" s="43" t="s">
        <v>706</v>
      </c>
      <c r="F19" s="43" t="s">
        <v>113</v>
      </c>
      <c r="G19" s="43" t="s">
        <v>87</v>
      </c>
      <c r="H19" s="43">
        <v>4</v>
      </c>
      <c r="I19" s="60">
        <v>4260577.4570000004</v>
      </c>
      <c r="J19" s="43">
        <v>0</v>
      </c>
      <c r="K19" s="60">
        <v>1286327.6810000003</v>
      </c>
      <c r="L19" s="46">
        <f t="shared" ref="L19" si="4">(J19/H19)*100</f>
        <v>0</v>
      </c>
      <c r="M19" s="43" t="s">
        <v>96</v>
      </c>
      <c r="N19" s="43">
        <v>69700</v>
      </c>
      <c r="O19" s="40" t="s">
        <v>101</v>
      </c>
    </row>
    <row r="20" spans="1:15" customFormat="1" ht="33.75" x14ac:dyDescent="0.25">
      <c r="A20" s="43" t="s">
        <v>705</v>
      </c>
      <c r="B20" s="43" t="s">
        <v>91</v>
      </c>
      <c r="C20" s="59" t="s">
        <v>225</v>
      </c>
      <c r="D20" s="59" t="s">
        <v>152</v>
      </c>
      <c r="E20" s="43" t="s">
        <v>706</v>
      </c>
      <c r="F20" s="43" t="s">
        <v>793</v>
      </c>
      <c r="G20" s="43" t="s">
        <v>98</v>
      </c>
      <c r="H20" s="43">
        <v>100</v>
      </c>
      <c r="I20" s="60">
        <f>SUM(I21:I22)</f>
        <v>8521154.9140000008</v>
      </c>
      <c r="J20" s="46">
        <v>0</v>
      </c>
      <c r="K20" s="60">
        <f>SUM(K21:K22)</f>
        <v>2572655.3620000007</v>
      </c>
      <c r="L20" s="46">
        <f t="shared" ref="L20:L22" si="5">(J20/H20)*100</f>
        <v>0</v>
      </c>
      <c r="M20" s="43" t="s">
        <v>96</v>
      </c>
      <c r="N20" s="43">
        <v>69700</v>
      </c>
      <c r="O20" s="40" t="s">
        <v>100</v>
      </c>
    </row>
    <row r="21" spans="1:15" customFormat="1" ht="33.75" x14ac:dyDescent="0.25">
      <c r="A21" s="43" t="s">
        <v>705</v>
      </c>
      <c r="B21" s="43" t="s">
        <v>91</v>
      </c>
      <c r="C21" s="59" t="s">
        <v>226</v>
      </c>
      <c r="D21" s="59" t="s">
        <v>152</v>
      </c>
      <c r="E21" s="43" t="s">
        <v>706</v>
      </c>
      <c r="F21" s="43" t="s">
        <v>110</v>
      </c>
      <c r="G21" s="43" t="s">
        <v>93</v>
      </c>
      <c r="H21" s="43">
        <v>386</v>
      </c>
      <c r="I21" s="60">
        <v>4260577.4570000004</v>
      </c>
      <c r="J21" s="43">
        <v>0</v>
      </c>
      <c r="K21" s="60">
        <v>1286327.6810000003</v>
      </c>
      <c r="L21" s="46">
        <f t="shared" si="5"/>
        <v>0</v>
      </c>
      <c r="M21" s="43" t="s">
        <v>96</v>
      </c>
      <c r="N21" s="43">
        <v>69700</v>
      </c>
      <c r="O21" s="40" t="s">
        <v>101</v>
      </c>
    </row>
    <row r="22" spans="1:15" customFormat="1" ht="33.75" x14ac:dyDescent="0.25">
      <c r="A22" s="43" t="s">
        <v>705</v>
      </c>
      <c r="B22" s="43" t="s">
        <v>91</v>
      </c>
      <c r="C22" s="59" t="s">
        <v>227</v>
      </c>
      <c r="D22" s="59" t="s">
        <v>152</v>
      </c>
      <c r="E22" s="43" t="s">
        <v>706</v>
      </c>
      <c r="F22" s="43" t="s">
        <v>228</v>
      </c>
      <c r="G22" s="43" t="s">
        <v>229</v>
      </c>
      <c r="H22" s="43">
        <v>10</v>
      </c>
      <c r="I22" s="60">
        <v>4260577.4570000004</v>
      </c>
      <c r="J22" s="43">
        <v>0</v>
      </c>
      <c r="K22" s="60">
        <v>1286327.6810000003</v>
      </c>
      <c r="L22" s="46">
        <f t="shared" si="5"/>
        <v>0</v>
      </c>
      <c r="M22" s="43" t="s">
        <v>96</v>
      </c>
      <c r="N22" s="43">
        <v>69700</v>
      </c>
      <c r="O22" s="40" t="s">
        <v>101</v>
      </c>
    </row>
    <row r="23" spans="1:15" customFormat="1" ht="33.75" x14ac:dyDescent="0.25">
      <c r="A23" s="43" t="s">
        <v>705</v>
      </c>
      <c r="B23" s="43" t="s">
        <v>91</v>
      </c>
      <c r="C23" s="59" t="s">
        <v>153</v>
      </c>
      <c r="D23" s="59" t="s">
        <v>153</v>
      </c>
      <c r="E23" s="43" t="s">
        <v>706</v>
      </c>
      <c r="F23" s="43" t="s">
        <v>794</v>
      </c>
      <c r="G23" s="43" t="s">
        <v>98</v>
      </c>
      <c r="H23" s="43">
        <v>100</v>
      </c>
      <c r="I23" s="60">
        <f>I24+I28</f>
        <v>15333551.5375764</v>
      </c>
      <c r="J23" s="46">
        <v>15.496666666666666</v>
      </c>
      <c r="K23" s="60">
        <f>K24+K28</f>
        <v>4137594.0277023818</v>
      </c>
      <c r="L23" s="46">
        <f t="shared" ref="L23:L27" si="6">(J23/H23)*100</f>
        <v>15.496666666666666</v>
      </c>
      <c r="M23" s="43" t="s">
        <v>96</v>
      </c>
      <c r="N23" s="43">
        <v>69700</v>
      </c>
      <c r="O23" s="40" t="s">
        <v>99</v>
      </c>
    </row>
    <row r="24" spans="1:15" customFormat="1" ht="45" x14ac:dyDescent="0.25">
      <c r="A24" s="43" t="s">
        <v>705</v>
      </c>
      <c r="B24" s="43" t="s">
        <v>91</v>
      </c>
      <c r="C24" s="59" t="s">
        <v>230</v>
      </c>
      <c r="D24" s="59" t="s">
        <v>153</v>
      </c>
      <c r="E24" s="43" t="s">
        <v>706</v>
      </c>
      <c r="F24" s="43" t="s">
        <v>795</v>
      </c>
      <c r="G24" s="43" t="s">
        <v>98</v>
      </c>
      <c r="H24" s="43">
        <v>100</v>
      </c>
      <c r="I24" s="60">
        <f>SUM(I25:I27)</f>
        <v>9143218.0486724004</v>
      </c>
      <c r="J24" s="46">
        <v>30.993333333333332</v>
      </c>
      <c r="K24" s="60">
        <f>SUM(K25:K27)</f>
        <v>2682455.4657500004</v>
      </c>
      <c r="L24" s="46">
        <f t="shared" si="6"/>
        <v>30.993333333333332</v>
      </c>
      <c r="M24" s="43" t="s">
        <v>96</v>
      </c>
      <c r="N24" s="43">
        <v>69700</v>
      </c>
      <c r="O24" s="40" t="s">
        <v>100</v>
      </c>
    </row>
    <row r="25" spans="1:15" customFormat="1" ht="22.5" x14ac:dyDescent="0.25">
      <c r="A25" s="43" t="s">
        <v>705</v>
      </c>
      <c r="B25" s="43" t="s">
        <v>90</v>
      </c>
      <c r="C25" s="59" t="s">
        <v>231</v>
      </c>
      <c r="D25" s="59" t="s">
        <v>153</v>
      </c>
      <c r="E25" s="43" t="s">
        <v>706</v>
      </c>
      <c r="F25" s="43" t="s">
        <v>237</v>
      </c>
      <c r="G25" s="43" t="s">
        <v>239</v>
      </c>
      <c r="H25" s="43">
        <v>10</v>
      </c>
      <c r="I25" s="60">
        <v>622063.13467240008</v>
      </c>
      <c r="J25" s="43">
        <v>2</v>
      </c>
      <c r="K25" s="60">
        <v>109800.10374999999</v>
      </c>
      <c r="L25" s="46">
        <f t="shared" si="6"/>
        <v>20</v>
      </c>
      <c r="M25" s="43" t="s">
        <v>96</v>
      </c>
      <c r="N25" s="43">
        <v>69700</v>
      </c>
      <c r="O25" s="40" t="s">
        <v>101</v>
      </c>
    </row>
    <row r="26" spans="1:15" customFormat="1" ht="33.75" x14ac:dyDescent="0.25">
      <c r="A26" s="43" t="s">
        <v>705</v>
      </c>
      <c r="B26" s="43" t="s">
        <v>91</v>
      </c>
      <c r="C26" s="59" t="s">
        <v>232</v>
      </c>
      <c r="D26" s="59" t="s">
        <v>153</v>
      </c>
      <c r="E26" s="43" t="s">
        <v>706</v>
      </c>
      <c r="F26" s="43" t="s">
        <v>111</v>
      </c>
      <c r="G26" s="43" t="s">
        <v>581</v>
      </c>
      <c r="H26" s="43">
        <v>30</v>
      </c>
      <c r="I26" s="60">
        <v>4260577.4570000004</v>
      </c>
      <c r="J26" s="43">
        <v>6</v>
      </c>
      <c r="K26" s="60">
        <v>1286327.6810000003</v>
      </c>
      <c r="L26" s="46">
        <f t="shared" si="6"/>
        <v>20</v>
      </c>
      <c r="M26" s="43" t="s">
        <v>96</v>
      </c>
      <c r="N26" s="43">
        <v>69700</v>
      </c>
      <c r="O26" s="40" t="s">
        <v>101</v>
      </c>
    </row>
    <row r="27" spans="1:15" customFormat="1" ht="33.75" x14ac:dyDescent="0.25">
      <c r="A27" s="43" t="s">
        <v>705</v>
      </c>
      <c r="B27" s="43" t="s">
        <v>91</v>
      </c>
      <c r="C27" s="59" t="s">
        <v>233</v>
      </c>
      <c r="D27" s="59" t="s">
        <v>153</v>
      </c>
      <c r="E27" s="43" t="s">
        <v>706</v>
      </c>
      <c r="F27" s="43" t="s">
        <v>112</v>
      </c>
      <c r="G27" s="43" t="s">
        <v>707</v>
      </c>
      <c r="H27" s="43">
        <v>1500</v>
      </c>
      <c r="I27" s="60">
        <v>4260577.4570000004</v>
      </c>
      <c r="J27" s="43">
        <v>785</v>
      </c>
      <c r="K27" s="60">
        <v>1286327.6810000003</v>
      </c>
      <c r="L27" s="46">
        <f t="shared" si="6"/>
        <v>52.333333333333329</v>
      </c>
      <c r="M27" s="43" t="s">
        <v>96</v>
      </c>
      <c r="N27" s="43">
        <v>69700</v>
      </c>
      <c r="O27" s="40" t="s">
        <v>101</v>
      </c>
    </row>
    <row r="28" spans="1:15" customFormat="1" ht="22.5" x14ac:dyDescent="0.25">
      <c r="A28" s="43" t="s">
        <v>705</v>
      </c>
      <c r="B28" s="43" t="s">
        <v>203</v>
      </c>
      <c r="C28" s="59" t="s">
        <v>234</v>
      </c>
      <c r="D28" s="59" t="s">
        <v>153</v>
      </c>
      <c r="E28" s="43" t="s">
        <v>899</v>
      </c>
      <c r="F28" s="43" t="s">
        <v>796</v>
      </c>
      <c r="G28" s="43" t="s">
        <v>98</v>
      </c>
      <c r="H28" s="43">
        <v>100</v>
      </c>
      <c r="I28" s="60">
        <f>SUM(I29:I30)</f>
        <v>6190333.4889040003</v>
      </c>
      <c r="J28" s="46">
        <v>0</v>
      </c>
      <c r="K28" s="60">
        <f>SUM(K29:K30)</f>
        <v>1455138.5619523814</v>
      </c>
      <c r="L28" s="46">
        <f t="shared" ref="L28:L30" si="7">(J28/H28)*100</f>
        <v>0</v>
      </c>
      <c r="M28" s="43" t="s">
        <v>96</v>
      </c>
      <c r="N28" s="43">
        <v>69700</v>
      </c>
      <c r="O28" s="40" t="s">
        <v>100</v>
      </c>
    </row>
    <row r="29" spans="1:15" customFormat="1" ht="33.75" x14ac:dyDescent="0.25">
      <c r="A29" s="43" t="s">
        <v>705</v>
      </c>
      <c r="B29" s="43" t="s">
        <v>91</v>
      </c>
      <c r="C29" s="59" t="s">
        <v>235</v>
      </c>
      <c r="D29" s="59" t="s">
        <v>153</v>
      </c>
      <c r="E29" s="43" t="s">
        <v>706</v>
      </c>
      <c r="F29" s="43" t="s">
        <v>238</v>
      </c>
      <c r="G29" s="43" t="s">
        <v>86</v>
      </c>
      <c r="H29" s="43">
        <v>4</v>
      </c>
      <c r="I29" s="60">
        <v>4260577.4570000004</v>
      </c>
      <c r="J29" s="43">
        <v>0</v>
      </c>
      <c r="K29" s="60">
        <v>1286327.6810000003</v>
      </c>
      <c r="L29" s="46">
        <f t="shared" si="7"/>
        <v>0</v>
      </c>
      <c r="M29" s="43" t="s">
        <v>96</v>
      </c>
      <c r="N29" s="43">
        <v>69700</v>
      </c>
      <c r="O29" s="40" t="s">
        <v>101</v>
      </c>
    </row>
    <row r="30" spans="1:15" customFormat="1" ht="33.75" x14ac:dyDescent="0.25">
      <c r="A30" s="43" t="s">
        <v>705</v>
      </c>
      <c r="B30" s="43" t="s">
        <v>203</v>
      </c>
      <c r="C30" s="59" t="s">
        <v>236</v>
      </c>
      <c r="D30" s="59" t="s">
        <v>153</v>
      </c>
      <c r="E30" s="43" t="s">
        <v>899</v>
      </c>
      <c r="F30" s="43" t="s">
        <v>114</v>
      </c>
      <c r="G30" s="43" t="s">
        <v>94</v>
      </c>
      <c r="H30" s="43">
        <v>10</v>
      </c>
      <c r="I30" s="60">
        <v>1929756.0319039999</v>
      </c>
      <c r="J30" s="43">
        <v>0</v>
      </c>
      <c r="K30" s="60">
        <v>168810.88095238095</v>
      </c>
      <c r="L30" s="46">
        <f t="shared" si="7"/>
        <v>0</v>
      </c>
      <c r="M30" s="43" t="s">
        <v>96</v>
      </c>
      <c r="N30" s="43">
        <v>69700</v>
      </c>
      <c r="O30" s="40" t="s">
        <v>101</v>
      </c>
    </row>
    <row r="31" spans="1:15" customFormat="1" ht="56.25" x14ac:dyDescent="0.25">
      <c r="A31" s="43" t="s">
        <v>705</v>
      </c>
      <c r="B31" s="43" t="s">
        <v>75</v>
      </c>
      <c r="C31" s="59" t="s">
        <v>154</v>
      </c>
      <c r="D31" s="59" t="s">
        <v>154</v>
      </c>
      <c r="E31" s="43" t="s">
        <v>704</v>
      </c>
      <c r="F31" s="43" t="s">
        <v>797</v>
      </c>
      <c r="G31" s="43" t="s">
        <v>98</v>
      </c>
      <c r="H31" s="43">
        <v>100</v>
      </c>
      <c r="I31" s="60">
        <f>I32+I37</f>
        <v>4990606.303503084</v>
      </c>
      <c r="J31" s="46">
        <v>18.201923076923073</v>
      </c>
      <c r="K31" s="60">
        <f>K32+K37</f>
        <v>1099775.7672380952</v>
      </c>
      <c r="L31" s="46">
        <f t="shared" ref="L31:L36" si="8">(J31/H31)*100</f>
        <v>18.201923076923073</v>
      </c>
      <c r="M31" s="43" t="s">
        <v>96</v>
      </c>
      <c r="N31" s="43">
        <v>69700</v>
      </c>
      <c r="O31" s="40" t="s">
        <v>99</v>
      </c>
    </row>
    <row r="32" spans="1:15" customFormat="1" ht="45" x14ac:dyDescent="0.25">
      <c r="A32" s="43" t="s">
        <v>705</v>
      </c>
      <c r="B32" s="43" t="s">
        <v>75</v>
      </c>
      <c r="C32" s="59" t="s">
        <v>240</v>
      </c>
      <c r="D32" s="59" t="s">
        <v>154</v>
      </c>
      <c r="E32" s="43" t="s">
        <v>704</v>
      </c>
      <c r="F32" s="43" t="s">
        <v>798</v>
      </c>
      <c r="G32" s="43" t="s">
        <v>98</v>
      </c>
      <c r="H32" s="43">
        <v>100</v>
      </c>
      <c r="I32" s="60">
        <f>SUM(I33:I36)</f>
        <v>4384649.7685030838</v>
      </c>
      <c r="J32" s="46">
        <v>27.40384615384615</v>
      </c>
      <c r="K32" s="60">
        <f>SUM(K33:K36)</f>
        <v>994949.85890476173</v>
      </c>
      <c r="L32" s="46">
        <f t="shared" si="8"/>
        <v>27.40384615384615</v>
      </c>
      <c r="M32" s="43" t="s">
        <v>96</v>
      </c>
      <c r="N32" s="43">
        <v>69700</v>
      </c>
      <c r="O32" s="40" t="s">
        <v>100</v>
      </c>
    </row>
    <row r="33" spans="1:15" customFormat="1" ht="45" x14ac:dyDescent="0.25">
      <c r="A33" s="43" t="s">
        <v>705</v>
      </c>
      <c r="B33" s="43" t="s">
        <v>75</v>
      </c>
      <c r="C33" s="59" t="s">
        <v>241</v>
      </c>
      <c r="D33" s="59" t="s">
        <v>154</v>
      </c>
      <c r="E33" s="43" t="s">
        <v>704</v>
      </c>
      <c r="F33" s="43" t="s">
        <v>251</v>
      </c>
      <c r="G33" s="43" t="s">
        <v>260</v>
      </c>
      <c r="H33" s="43">
        <v>100</v>
      </c>
      <c r="I33" s="60">
        <v>121191.307</v>
      </c>
      <c r="J33" s="43">
        <v>22</v>
      </c>
      <c r="K33" s="60">
        <v>20965.181666666667</v>
      </c>
      <c r="L33" s="46">
        <f t="shared" si="8"/>
        <v>22</v>
      </c>
      <c r="M33" s="43" t="s">
        <v>96</v>
      </c>
      <c r="N33" s="43">
        <v>69700</v>
      </c>
      <c r="O33" s="40" t="s">
        <v>101</v>
      </c>
    </row>
    <row r="34" spans="1:15" customFormat="1" ht="45" x14ac:dyDescent="0.25">
      <c r="A34" s="43" t="s">
        <v>705</v>
      </c>
      <c r="B34" s="43" t="s">
        <v>200</v>
      </c>
      <c r="C34" s="59" t="s">
        <v>242</v>
      </c>
      <c r="D34" s="59" t="s">
        <v>154</v>
      </c>
      <c r="E34" s="43" t="s">
        <v>704</v>
      </c>
      <c r="F34" s="43" t="s">
        <v>252</v>
      </c>
      <c r="G34" s="43" t="s">
        <v>261</v>
      </c>
      <c r="H34" s="43">
        <v>52</v>
      </c>
      <c r="I34" s="60">
        <v>3722324.6845031241</v>
      </c>
      <c r="J34" s="43">
        <v>18</v>
      </c>
      <c r="K34" s="60">
        <v>859158.72857142845</v>
      </c>
      <c r="L34" s="46">
        <f t="shared" si="8"/>
        <v>34.615384615384613</v>
      </c>
      <c r="M34" s="43" t="s">
        <v>96</v>
      </c>
      <c r="N34" s="43">
        <v>69700</v>
      </c>
      <c r="O34" s="40" t="s">
        <v>101</v>
      </c>
    </row>
    <row r="35" spans="1:15" customFormat="1" ht="45" x14ac:dyDescent="0.25">
      <c r="A35" s="43" t="s">
        <v>705</v>
      </c>
      <c r="B35" s="43" t="s">
        <v>72</v>
      </c>
      <c r="C35" s="59" t="s">
        <v>243</v>
      </c>
      <c r="D35" s="59" t="s">
        <v>154</v>
      </c>
      <c r="E35" s="43" t="s">
        <v>704</v>
      </c>
      <c r="F35" s="43" t="s">
        <v>253</v>
      </c>
      <c r="G35" s="43" t="s">
        <v>708</v>
      </c>
      <c r="H35" s="43">
        <v>1500</v>
      </c>
      <c r="I35" s="60">
        <v>419942.46999996004</v>
      </c>
      <c r="J35" s="43">
        <v>295</v>
      </c>
      <c r="K35" s="60">
        <v>93860.766999999993</v>
      </c>
      <c r="L35" s="46">
        <f t="shared" si="8"/>
        <v>19.666666666666664</v>
      </c>
      <c r="M35" s="43" t="s">
        <v>96</v>
      </c>
      <c r="N35" s="43">
        <v>69700</v>
      </c>
      <c r="O35" s="40" t="s">
        <v>101</v>
      </c>
    </row>
    <row r="36" spans="1:15" customFormat="1" ht="45" x14ac:dyDescent="0.25">
      <c r="A36" s="43" t="s">
        <v>705</v>
      </c>
      <c r="B36" s="43" t="s">
        <v>75</v>
      </c>
      <c r="C36" s="59" t="s">
        <v>244</v>
      </c>
      <c r="D36" s="59" t="s">
        <v>154</v>
      </c>
      <c r="E36" s="43" t="s">
        <v>704</v>
      </c>
      <c r="F36" s="43" t="s">
        <v>254</v>
      </c>
      <c r="G36" s="43" t="s">
        <v>86</v>
      </c>
      <c r="H36" s="43">
        <v>12</v>
      </c>
      <c r="I36" s="60">
        <v>121191.307</v>
      </c>
      <c r="J36" s="43">
        <v>4</v>
      </c>
      <c r="K36" s="60">
        <v>20965.181666666667</v>
      </c>
      <c r="L36" s="46">
        <f t="shared" si="8"/>
        <v>33.333333333333329</v>
      </c>
      <c r="M36" s="43" t="s">
        <v>96</v>
      </c>
      <c r="N36" s="43">
        <v>69700</v>
      </c>
      <c r="O36" s="40" t="s">
        <v>101</v>
      </c>
    </row>
    <row r="37" spans="1:15" customFormat="1" ht="56.25" x14ac:dyDescent="0.25">
      <c r="A37" s="43" t="s">
        <v>705</v>
      </c>
      <c r="B37" s="43" t="s">
        <v>75</v>
      </c>
      <c r="C37" s="59" t="s">
        <v>245</v>
      </c>
      <c r="D37" s="59" t="s">
        <v>154</v>
      </c>
      <c r="E37" s="43" t="s">
        <v>704</v>
      </c>
      <c r="F37" s="43" t="s">
        <v>799</v>
      </c>
      <c r="G37" s="43" t="s">
        <v>98</v>
      </c>
      <c r="H37" s="43">
        <v>100</v>
      </c>
      <c r="I37" s="60">
        <f>SUM(I38:I42)</f>
        <v>605956.53500000003</v>
      </c>
      <c r="J37" s="46">
        <v>9</v>
      </c>
      <c r="K37" s="60">
        <f>SUM(K38:K42)</f>
        <v>104825.90833333334</v>
      </c>
      <c r="L37" s="46">
        <f t="shared" ref="L37:L42" si="9">(J37/H37)*100</f>
        <v>9</v>
      </c>
      <c r="M37" s="43" t="s">
        <v>96</v>
      </c>
      <c r="N37" s="43">
        <v>69700</v>
      </c>
      <c r="O37" s="40" t="s">
        <v>100</v>
      </c>
    </row>
    <row r="38" spans="1:15" customFormat="1" ht="45" x14ac:dyDescent="0.25">
      <c r="A38" s="43" t="s">
        <v>705</v>
      </c>
      <c r="B38" s="43" t="s">
        <v>75</v>
      </c>
      <c r="C38" s="59" t="s">
        <v>246</v>
      </c>
      <c r="D38" s="59" t="s">
        <v>154</v>
      </c>
      <c r="E38" s="43" t="s">
        <v>704</v>
      </c>
      <c r="F38" s="43" t="s">
        <v>255</v>
      </c>
      <c r="G38" s="43" t="s">
        <v>263</v>
      </c>
      <c r="H38" s="43">
        <v>4</v>
      </c>
      <c r="I38" s="60">
        <v>121191.307</v>
      </c>
      <c r="J38" s="43">
        <v>0</v>
      </c>
      <c r="K38" s="60">
        <v>20965.181666666667</v>
      </c>
      <c r="L38" s="46">
        <f t="shared" si="9"/>
        <v>0</v>
      </c>
      <c r="M38" s="43" t="s">
        <v>96</v>
      </c>
      <c r="N38" s="43">
        <v>69700</v>
      </c>
      <c r="O38" s="40" t="s">
        <v>101</v>
      </c>
    </row>
    <row r="39" spans="1:15" customFormat="1" ht="45" x14ac:dyDescent="0.25">
      <c r="A39" s="43" t="s">
        <v>705</v>
      </c>
      <c r="B39" s="43" t="s">
        <v>75</v>
      </c>
      <c r="C39" s="59" t="s">
        <v>247</v>
      </c>
      <c r="D39" s="59" t="s">
        <v>154</v>
      </c>
      <c r="E39" s="43" t="s">
        <v>704</v>
      </c>
      <c r="F39" s="43" t="s">
        <v>256</v>
      </c>
      <c r="G39" s="43" t="s">
        <v>264</v>
      </c>
      <c r="H39" s="43">
        <v>20</v>
      </c>
      <c r="I39" s="60">
        <v>121191.307</v>
      </c>
      <c r="J39" s="43">
        <v>7</v>
      </c>
      <c r="K39" s="60">
        <v>20965.181666666667</v>
      </c>
      <c r="L39" s="46">
        <f t="shared" si="9"/>
        <v>35</v>
      </c>
      <c r="M39" s="43" t="s">
        <v>96</v>
      </c>
      <c r="N39" s="43">
        <v>69700</v>
      </c>
      <c r="O39" s="40" t="s">
        <v>101</v>
      </c>
    </row>
    <row r="40" spans="1:15" customFormat="1" ht="45" x14ac:dyDescent="0.25">
      <c r="A40" s="43" t="s">
        <v>705</v>
      </c>
      <c r="B40" s="43" t="s">
        <v>75</v>
      </c>
      <c r="C40" s="59" t="s">
        <v>248</v>
      </c>
      <c r="D40" s="59" t="s">
        <v>154</v>
      </c>
      <c r="E40" s="43" t="s">
        <v>704</v>
      </c>
      <c r="F40" s="43" t="s">
        <v>257</v>
      </c>
      <c r="G40" s="43" t="s">
        <v>265</v>
      </c>
      <c r="H40" s="43">
        <v>10</v>
      </c>
      <c r="I40" s="60">
        <v>121191.307</v>
      </c>
      <c r="J40" s="43">
        <v>0</v>
      </c>
      <c r="K40" s="60">
        <v>20965.181666666667</v>
      </c>
      <c r="L40" s="46">
        <f t="shared" si="9"/>
        <v>0</v>
      </c>
      <c r="M40" s="43" t="s">
        <v>96</v>
      </c>
      <c r="N40" s="43">
        <v>69700</v>
      </c>
      <c r="O40" s="40" t="s">
        <v>101</v>
      </c>
    </row>
    <row r="41" spans="1:15" customFormat="1" ht="45" x14ac:dyDescent="0.25">
      <c r="A41" s="43" t="s">
        <v>705</v>
      </c>
      <c r="B41" s="43" t="s">
        <v>75</v>
      </c>
      <c r="C41" s="59" t="s">
        <v>249</v>
      </c>
      <c r="D41" s="59" t="s">
        <v>154</v>
      </c>
      <c r="E41" s="43" t="s">
        <v>704</v>
      </c>
      <c r="F41" s="43" t="s">
        <v>258</v>
      </c>
      <c r="G41" s="43" t="s">
        <v>266</v>
      </c>
      <c r="H41" s="43">
        <v>10</v>
      </c>
      <c r="I41" s="60">
        <v>121191.307</v>
      </c>
      <c r="J41" s="43">
        <v>0</v>
      </c>
      <c r="K41" s="60">
        <v>20965.181666666667</v>
      </c>
      <c r="L41" s="46">
        <f t="shared" si="9"/>
        <v>0</v>
      </c>
      <c r="M41" s="43" t="s">
        <v>96</v>
      </c>
      <c r="N41" s="43">
        <v>69700</v>
      </c>
      <c r="O41" s="40" t="s">
        <v>101</v>
      </c>
    </row>
    <row r="42" spans="1:15" customFormat="1" ht="56.25" x14ac:dyDescent="0.25">
      <c r="A42" s="43" t="s">
        <v>705</v>
      </c>
      <c r="B42" s="43" t="s">
        <v>75</v>
      </c>
      <c r="C42" s="59" t="s">
        <v>250</v>
      </c>
      <c r="D42" s="59" t="s">
        <v>154</v>
      </c>
      <c r="E42" s="43" t="s">
        <v>704</v>
      </c>
      <c r="F42" s="43" t="s">
        <v>259</v>
      </c>
      <c r="G42" s="43" t="s">
        <v>267</v>
      </c>
      <c r="H42" s="43">
        <v>10</v>
      </c>
      <c r="I42" s="60">
        <v>121191.307</v>
      </c>
      <c r="J42" s="43">
        <v>1</v>
      </c>
      <c r="K42" s="60">
        <v>20965.181666666667</v>
      </c>
      <c r="L42" s="46">
        <f t="shared" si="9"/>
        <v>10</v>
      </c>
      <c r="M42" s="43" t="s">
        <v>96</v>
      </c>
      <c r="N42" s="43">
        <v>69700</v>
      </c>
      <c r="O42" s="40" t="s">
        <v>101</v>
      </c>
    </row>
    <row r="43" spans="1:15" customFormat="1" ht="90" x14ac:dyDescent="0.25">
      <c r="A43" s="43" t="s">
        <v>705</v>
      </c>
      <c r="B43" s="43" t="s">
        <v>73</v>
      </c>
      <c r="C43" s="59" t="s">
        <v>155</v>
      </c>
      <c r="D43" s="59" t="s">
        <v>155</v>
      </c>
      <c r="E43" s="43" t="s">
        <v>704</v>
      </c>
      <c r="F43" s="43" t="s">
        <v>800</v>
      </c>
      <c r="G43" s="43" t="s">
        <v>98</v>
      </c>
      <c r="H43" s="43">
        <v>100</v>
      </c>
      <c r="I43" s="60">
        <f>I44+I48+I51</f>
        <v>7247889.2273190198</v>
      </c>
      <c r="J43" s="46">
        <v>36.749383333333327</v>
      </c>
      <c r="K43" s="60">
        <f>K44+K48+K51</f>
        <v>1486797.6738095237</v>
      </c>
      <c r="L43" s="46">
        <f t="shared" ref="L43:L47" si="10">(J43/H43)*100</f>
        <v>36.749383333333327</v>
      </c>
      <c r="M43" s="43" t="s">
        <v>96</v>
      </c>
      <c r="N43" s="43">
        <v>69700</v>
      </c>
      <c r="O43" s="40" t="s">
        <v>99</v>
      </c>
    </row>
    <row r="44" spans="1:15" customFormat="1" ht="67.5" x14ac:dyDescent="0.25">
      <c r="A44" s="43" t="s">
        <v>705</v>
      </c>
      <c r="B44" s="43" t="s">
        <v>73</v>
      </c>
      <c r="C44" s="59" t="s">
        <v>268</v>
      </c>
      <c r="D44" s="59" t="s">
        <v>155</v>
      </c>
      <c r="E44" s="43" t="s">
        <v>704</v>
      </c>
      <c r="F44" s="43" t="s">
        <v>801</v>
      </c>
      <c r="G44" s="43" t="s">
        <v>98</v>
      </c>
      <c r="H44" s="43">
        <v>100</v>
      </c>
      <c r="I44" s="60">
        <f>SUM(I45:I47)</f>
        <v>2115338.7256895374</v>
      </c>
      <c r="J44" s="46">
        <v>47.851666666666667</v>
      </c>
      <c r="K44" s="60">
        <f>SUM(K45:K47)</f>
        <v>376583.36714285711</v>
      </c>
      <c r="L44" s="46">
        <f t="shared" si="10"/>
        <v>47.851666666666667</v>
      </c>
      <c r="M44" s="43" t="s">
        <v>96</v>
      </c>
      <c r="N44" s="43">
        <v>69700</v>
      </c>
      <c r="O44" s="40" t="s">
        <v>100</v>
      </c>
    </row>
    <row r="45" spans="1:15" customFormat="1" ht="67.5" x14ac:dyDescent="0.25">
      <c r="A45" s="43" t="s">
        <v>705</v>
      </c>
      <c r="B45" s="43" t="s">
        <v>73</v>
      </c>
      <c r="C45" s="59" t="s">
        <v>269</v>
      </c>
      <c r="D45" s="59" t="s">
        <v>155</v>
      </c>
      <c r="E45" s="43" t="s">
        <v>704</v>
      </c>
      <c r="F45" s="43" t="s">
        <v>276</v>
      </c>
      <c r="G45" s="43" t="s">
        <v>282</v>
      </c>
      <c r="H45" s="43">
        <v>200</v>
      </c>
      <c r="I45" s="60">
        <v>705112.90856317908</v>
      </c>
      <c r="J45" s="43">
        <v>189</v>
      </c>
      <c r="K45" s="60">
        <v>125527.78904761904</v>
      </c>
      <c r="L45" s="46">
        <f t="shared" si="10"/>
        <v>94.5</v>
      </c>
      <c r="M45" s="43" t="s">
        <v>96</v>
      </c>
      <c r="N45" s="43">
        <v>69700</v>
      </c>
      <c r="O45" s="40" t="s">
        <v>101</v>
      </c>
    </row>
    <row r="46" spans="1:15" customFormat="1" ht="67.5" x14ac:dyDescent="0.25">
      <c r="A46" s="43" t="s">
        <v>705</v>
      </c>
      <c r="B46" s="43" t="s">
        <v>73</v>
      </c>
      <c r="C46" s="59" t="s">
        <v>270</v>
      </c>
      <c r="D46" s="59" t="s">
        <v>155</v>
      </c>
      <c r="E46" s="43" t="s">
        <v>704</v>
      </c>
      <c r="F46" s="43" t="s">
        <v>277</v>
      </c>
      <c r="G46" s="43" t="s">
        <v>86</v>
      </c>
      <c r="H46" s="43">
        <v>24</v>
      </c>
      <c r="I46" s="60">
        <v>705112.90856317908</v>
      </c>
      <c r="J46" s="43">
        <v>8</v>
      </c>
      <c r="K46" s="60">
        <v>125527.78904761904</v>
      </c>
      <c r="L46" s="46">
        <f t="shared" si="10"/>
        <v>33.333333333333329</v>
      </c>
      <c r="M46" s="43" t="s">
        <v>96</v>
      </c>
      <c r="N46" s="43">
        <v>69700</v>
      </c>
      <c r="O46" s="40" t="s">
        <v>101</v>
      </c>
    </row>
    <row r="47" spans="1:15" customFormat="1" ht="67.5" x14ac:dyDescent="0.25">
      <c r="A47" s="43" t="s">
        <v>705</v>
      </c>
      <c r="B47" s="43" t="s">
        <v>73</v>
      </c>
      <c r="C47" s="59" t="s">
        <v>271</v>
      </c>
      <c r="D47" s="59" t="s">
        <v>155</v>
      </c>
      <c r="E47" s="43" t="s">
        <v>704</v>
      </c>
      <c r="F47" s="43" t="s">
        <v>278</v>
      </c>
      <c r="G47" s="43" t="s">
        <v>86</v>
      </c>
      <c r="H47" s="43">
        <v>30</v>
      </c>
      <c r="I47" s="60">
        <v>705112.90856317908</v>
      </c>
      <c r="J47" s="43">
        <v>5</v>
      </c>
      <c r="K47" s="60">
        <v>125527.78904761904</v>
      </c>
      <c r="L47" s="46">
        <f t="shared" si="10"/>
        <v>16.666666666666664</v>
      </c>
      <c r="M47" s="43" t="s">
        <v>96</v>
      </c>
      <c r="N47" s="43">
        <v>69700</v>
      </c>
      <c r="O47" s="40" t="s">
        <v>101</v>
      </c>
    </row>
    <row r="48" spans="1:15" customFormat="1" ht="67.5" x14ac:dyDescent="0.25">
      <c r="A48" s="43" t="s">
        <v>705</v>
      </c>
      <c r="B48" s="43" t="s">
        <v>73</v>
      </c>
      <c r="C48" s="59" t="s">
        <v>283</v>
      </c>
      <c r="D48" s="59" t="s">
        <v>155</v>
      </c>
      <c r="E48" s="43" t="s">
        <v>704</v>
      </c>
      <c r="F48" s="43" t="s">
        <v>802</v>
      </c>
      <c r="G48" s="43" t="s">
        <v>98</v>
      </c>
      <c r="H48" s="43">
        <v>100</v>
      </c>
      <c r="I48" s="60">
        <f>SUM(I49:I50)</f>
        <v>4427437.5930663031</v>
      </c>
      <c r="J48" s="46">
        <v>29.166666666666664</v>
      </c>
      <c r="K48" s="60">
        <f>SUM(K49:K50)</f>
        <v>984686.51761904755</v>
      </c>
      <c r="L48" s="46">
        <f t="shared" ref="L48:L50" si="11">(J48/H48)*100</f>
        <v>29.166666666666664</v>
      </c>
      <c r="M48" s="43" t="s">
        <v>96</v>
      </c>
      <c r="N48" s="43">
        <v>69700</v>
      </c>
      <c r="O48" s="40" t="s">
        <v>100</v>
      </c>
    </row>
    <row r="49" spans="1:15" customFormat="1" ht="67.5" x14ac:dyDescent="0.25">
      <c r="A49" s="43" t="s">
        <v>705</v>
      </c>
      <c r="B49" s="43" t="s">
        <v>200</v>
      </c>
      <c r="C49" s="59" t="s">
        <v>272</v>
      </c>
      <c r="D49" s="59" t="s">
        <v>155</v>
      </c>
      <c r="E49" s="43" t="s">
        <v>704</v>
      </c>
      <c r="F49" s="43" t="s">
        <v>279</v>
      </c>
      <c r="G49" s="43" t="s">
        <v>709</v>
      </c>
      <c r="H49" s="43">
        <v>4</v>
      </c>
      <c r="I49" s="60">
        <v>3722324.6845031241</v>
      </c>
      <c r="J49" s="43">
        <v>1</v>
      </c>
      <c r="K49" s="60">
        <v>859158.72857142845</v>
      </c>
      <c r="L49" s="46">
        <f t="shared" si="11"/>
        <v>25</v>
      </c>
      <c r="M49" s="43" t="s">
        <v>96</v>
      </c>
      <c r="N49" s="43">
        <v>69700</v>
      </c>
      <c r="O49" s="40" t="s">
        <v>101</v>
      </c>
    </row>
    <row r="50" spans="1:15" customFormat="1" ht="67.5" x14ac:dyDescent="0.25">
      <c r="A50" s="43" t="s">
        <v>705</v>
      </c>
      <c r="B50" s="43" t="s">
        <v>73</v>
      </c>
      <c r="C50" s="59" t="s">
        <v>273</v>
      </c>
      <c r="D50" s="59" t="s">
        <v>155</v>
      </c>
      <c r="E50" s="43" t="s">
        <v>704</v>
      </c>
      <c r="F50" s="43" t="s">
        <v>280</v>
      </c>
      <c r="G50" s="43" t="s">
        <v>86</v>
      </c>
      <c r="H50" s="43">
        <v>12</v>
      </c>
      <c r="I50" s="60">
        <v>705112.90856317908</v>
      </c>
      <c r="J50" s="43">
        <v>4</v>
      </c>
      <c r="K50" s="60">
        <v>125527.78904761904</v>
      </c>
      <c r="L50" s="46">
        <f t="shared" si="11"/>
        <v>33.333333333333329</v>
      </c>
      <c r="M50" s="43" t="s">
        <v>96</v>
      </c>
      <c r="N50" s="43">
        <v>69700</v>
      </c>
      <c r="O50" s="40" t="s">
        <v>101</v>
      </c>
    </row>
    <row r="51" spans="1:15" customFormat="1" ht="67.5" x14ac:dyDescent="0.25">
      <c r="A51" s="43" t="s">
        <v>705</v>
      </c>
      <c r="B51" s="43" t="s">
        <v>73</v>
      </c>
      <c r="C51" s="59" t="s">
        <v>274</v>
      </c>
      <c r="D51" s="59" t="s">
        <v>155</v>
      </c>
      <c r="E51" s="43" t="s">
        <v>704</v>
      </c>
      <c r="F51" s="43" t="s">
        <v>803</v>
      </c>
      <c r="G51" s="43" t="s">
        <v>98</v>
      </c>
      <c r="H51" s="43">
        <v>100</v>
      </c>
      <c r="I51" s="60">
        <f>I52</f>
        <v>705112.90856317908</v>
      </c>
      <c r="J51" s="46">
        <v>33.333333333333329</v>
      </c>
      <c r="K51" s="60">
        <f>K52</f>
        <v>125527.78904761904</v>
      </c>
      <c r="L51" s="46">
        <f t="shared" ref="L51:L73" si="12">(J51/H51)*100</f>
        <v>33.333333333333329</v>
      </c>
      <c r="M51" s="43" t="s">
        <v>96</v>
      </c>
      <c r="N51" s="43">
        <v>69700</v>
      </c>
      <c r="O51" s="40" t="s">
        <v>100</v>
      </c>
    </row>
    <row r="52" spans="1:15" customFormat="1" ht="67.5" x14ac:dyDescent="0.25">
      <c r="A52" s="43" t="s">
        <v>705</v>
      </c>
      <c r="B52" s="43" t="s">
        <v>73</v>
      </c>
      <c r="C52" s="59" t="s">
        <v>275</v>
      </c>
      <c r="D52" s="59" t="s">
        <v>155</v>
      </c>
      <c r="E52" s="43" t="s">
        <v>704</v>
      </c>
      <c r="F52" s="43" t="s">
        <v>281</v>
      </c>
      <c r="G52" s="43" t="s">
        <v>86</v>
      </c>
      <c r="H52" s="43">
        <v>6</v>
      </c>
      <c r="I52" s="60">
        <v>705112.90856317908</v>
      </c>
      <c r="J52" s="43">
        <v>2</v>
      </c>
      <c r="K52" s="60">
        <v>125527.78904761904</v>
      </c>
      <c r="L52" s="46">
        <f t="shared" si="12"/>
        <v>33.333333333333329</v>
      </c>
      <c r="M52" s="43" t="s">
        <v>96</v>
      </c>
      <c r="N52" s="43">
        <v>69700</v>
      </c>
      <c r="O52" s="40" t="s">
        <v>101</v>
      </c>
    </row>
    <row r="53" spans="1:15" customFormat="1" ht="67.5" x14ac:dyDescent="0.25">
      <c r="A53" s="43" t="s">
        <v>705</v>
      </c>
      <c r="B53" s="43" t="s">
        <v>73</v>
      </c>
      <c r="C53" s="59" t="s">
        <v>156</v>
      </c>
      <c r="D53" s="59" t="s">
        <v>156</v>
      </c>
      <c r="E53" s="43" t="s">
        <v>704</v>
      </c>
      <c r="F53" s="43" t="s">
        <v>804</v>
      </c>
      <c r="G53" s="43" t="s">
        <v>98</v>
      </c>
      <c r="H53" s="43">
        <v>100</v>
      </c>
      <c r="I53" s="60">
        <f>I54+I67</f>
        <v>7625195.3557054317</v>
      </c>
      <c r="J53" s="46">
        <v>71.211557227068198</v>
      </c>
      <c r="K53" s="60">
        <f>K54+K67</f>
        <v>1310137.145714286</v>
      </c>
      <c r="L53" s="46">
        <f t="shared" si="12"/>
        <v>71.211557227068198</v>
      </c>
      <c r="M53" s="43" t="s">
        <v>96</v>
      </c>
      <c r="N53" s="43">
        <v>69700</v>
      </c>
      <c r="O53" s="40" t="s">
        <v>99</v>
      </c>
    </row>
    <row r="54" spans="1:15" customFormat="1" ht="67.5" x14ac:dyDescent="0.25">
      <c r="A54" s="43" t="s">
        <v>705</v>
      </c>
      <c r="B54" s="43" t="s">
        <v>73</v>
      </c>
      <c r="C54" s="59" t="s">
        <v>284</v>
      </c>
      <c r="D54" s="59" t="s">
        <v>156</v>
      </c>
      <c r="E54" s="43" t="s">
        <v>704</v>
      </c>
      <c r="F54" s="43" t="s">
        <v>805</v>
      </c>
      <c r="G54" s="43" t="s">
        <v>98</v>
      </c>
      <c r="H54" s="43">
        <v>100</v>
      </c>
      <c r="I54" s="60">
        <f>SUM(I55:I66)</f>
        <v>6898047.5137054315</v>
      </c>
      <c r="J54" s="46">
        <v>110.14533667635854</v>
      </c>
      <c r="K54" s="60">
        <f>SUM(K55:K66)</f>
        <v>1184346.0557142859</v>
      </c>
      <c r="L54" s="46">
        <f t="shared" si="12"/>
        <v>110.14533667635853</v>
      </c>
      <c r="M54" s="43" t="s">
        <v>96</v>
      </c>
      <c r="N54" s="43">
        <v>69700</v>
      </c>
      <c r="O54" s="40" t="s">
        <v>100</v>
      </c>
    </row>
    <row r="55" spans="1:15" customFormat="1" ht="45" x14ac:dyDescent="0.25">
      <c r="A55" s="43" t="s">
        <v>705</v>
      </c>
      <c r="B55" s="43" t="s">
        <v>75</v>
      </c>
      <c r="C55" s="59" t="s">
        <v>285</v>
      </c>
      <c r="D55" s="59" t="s">
        <v>156</v>
      </c>
      <c r="E55" s="43" t="s">
        <v>704</v>
      </c>
      <c r="F55" s="43" t="s">
        <v>300</v>
      </c>
      <c r="G55" s="43" t="s">
        <v>86</v>
      </c>
      <c r="H55" s="43">
        <v>4</v>
      </c>
      <c r="I55" s="60">
        <v>121191.307</v>
      </c>
      <c r="J55" s="43">
        <v>1</v>
      </c>
      <c r="K55" s="60">
        <v>20965.181666666667</v>
      </c>
      <c r="L55" s="46">
        <f t="shared" si="12"/>
        <v>25</v>
      </c>
      <c r="M55" s="43" t="s">
        <v>96</v>
      </c>
      <c r="N55" s="43">
        <v>69700</v>
      </c>
      <c r="O55" s="40" t="s">
        <v>101</v>
      </c>
    </row>
    <row r="56" spans="1:15" customFormat="1" ht="45" x14ac:dyDescent="0.25">
      <c r="A56" s="43" t="s">
        <v>705</v>
      </c>
      <c r="B56" s="43" t="s">
        <v>75</v>
      </c>
      <c r="C56" s="59" t="s">
        <v>286</v>
      </c>
      <c r="D56" s="59" t="s">
        <v>156</v>
      </c>
      <c r="E56" s="43" t="s">
        <v>704</v>
      </c>
      <c r="F56" s="43" t="s">
        <v>309</v>
      </c>
      <c r="G56" s="43" t="s">
        <v>86</v>
      </c>
      <c r="H56" s="43">
        <v>4</v>
      </c>
      <c r="I56" s="60">
        <v>121191.307</v>
      </c>
      <c r="J56" s="43">
        <v>1</v>
      </c>
      <c r="K56" s="60">
        <v>20965.181666666667</v>
      </c>
      <c r="L56" s="46">
        <f t="shared" si="12"/>
        <v>25</v>
      </c>
      <c r="M56" s="43" t="s">
        <v>96</v>
      </c>
      <c r="N56" s="43">
        <v>69700</v>
      </c>
      <c r="O56" s="40" t="s">
        <v>101</v>
      </c>
    </row>
    <row r="57" spans="1:15" customFormat="1" ht="45" x14ac:dyDescent="0.25">
      <c r="A57" s="43" t="s">
        <v>705</v>
      </c>
      <c r="B57" s="43" t="s">
        <v>316</v>
      </c>
      <c r="C57" s="59" t="s">
        <v>287</v>
      </c>
      <c r="D57" s="59" t="s">
        <v>156</v>
      </c>
      <c r="E57" s="43" t="s">
        <v>704</v>
      </c>
      <c r="F57" s="43" t="s">
        <v>310</v>
      </c>
      <c r="G57" s="43" t="s">
        <v>710</v>
      </c>
      <c r="H57" s="43">
        <v>5834</v>
      </c>
      <c r="I57" s="60">
        <v>507380.81559999997</v>
      </c>
      <c r="J57" s="43">
        <v>1145</v>
      </c>
      <c r="K57" s="60">
        <v>69096.69</v>
      </c>
      <c r="L57" s="46">
        <f t="shared" si="12"/>
        <v>19.626328419609187</v>
      </c>
      <c r="M57" s="43" t="s">
        <v>96</v>
      </c>
      <c r="N57" s="43">
        <v>69700</v>
      </c>
      <c r="O57" s="40" t="s">
        <v>101</v>
      </c>
    </row>
    <row r="58" spans="1:15" customFormat="1" ht="45" x14ac:dyDescent="0.25">
      <c r="A58" s="43" t="s">
        <v>705</v>
      </c>
      <c r="B58" s="43" t="s">
        <v>316</v>
      </c>
      <c r="C58" s="59" t="s">
        <v>288</v>
      </c>
      <c r="D58" s="59" t="s">
        <v>156</v>
      </c>
      <c r="E58" s="43" t="s">
        <v>704</v>
      </c>
      <c r="F58" s="43" t="s">
        <v>311</v>
      </c>
      <c r="G58" s="43" t="s">
        <v>86</v>
      </c>
      <c r="H58" s="43">
        <v>4</v>
      </c>
      <c r="I58" s="60">
        <v>507380.81559999997</v>
      </c>
      <c r="J58" s="43">
        <v>1</v>
      </c>
      <c r="K58" s="60">
        <v>69096.69</v>
      </c>
      <c r="L58" s="46">
        <f t="shared" si="12"/>
        <v>25</v>
      </c>
      <c r="M58" s="43" t="s">
        <v>96</v>
      </c>
      <c r="N58" s="43">
        <v>69700</v>
      </c>
      <c r="O58" s="40" t="s">
        <v>101</v>
      </c>
    </row>
    <row r="59" spans="1:15" customFormat="1" ht="45" x14ac:dyDescent="0.25">
      <c r="A59" s="43" t="s">
        <v>705</v>
      </c>
      <c r="B59" s="43" t="s">
        <v>73</v>
      </c>
      <c r="C59" s="59" t="s">
        <v>289</v>
      </c>
      <c r="D59" s="59" t="s">
        <v>156</v>
      </c>
      <c r="E59" s="43" t="s">
        <v>704</v>
      </c>
      <c r="F59" s="43" t="s">
        <v>301</v>
      </c>
      <c r="G59" s="43" t="s">
        <v>314</v>
      </c>
      <c r="H59" s="45">
        <v>114666390.66878717</v>
      </c>
      <c r="I59" s="60">
        <v>705112.90856317908</v>
      </c>
      <c r="J59" s="43">
        <v>21066168.66</v>
      </c>
      <c r="K59" s="60">
        <v>125527.78904761904</v>
      </c>
      <c r="L59" s="46">
        <f t="shared" si="12"/>
        <v>18.371702935038254</v>
      </c>
      <c r="M59" s="43" t="s">
        <v>96</v>
      </c>
      <c r="N59" s="43">
        <v>69700</v>
      </c>
      <c r="O59" s="40" t="s">
        <v>101</v>
      </c>
    </row>
    <row r="60" spans="1:15" customFormat="1" ht="45" x14ac:dyDescent="0.25">
      <c r="A60" s="43" t="s">
        <v>705</v>
      </c>
      <c r="B60" s="43" t="s">
        <v>73</v>
      </c>
      <c r="C60" s="59" t="s">
        <v>290</v>
      </c>
      <c r="D60" s="59" t="s">
        <v>156</v>
      </c>
      <c r="E60" s="43" t="s">
        <v>704</v>
      </c>
      <c r="F60" s="43" t="s">
        <v>302</v>
      </c>
      <c r="G60" s="43" t="s">
        <v>314</v>
      </c>
      <c r="H60" s="45">
        <v>12380239.410111109</v>
      </c>
      <c r="I60" s="60">
        <v>705112.90856317908</v>
      </c>
      <c r="J60" s="43">
        <v>5444693.5399999991</v>
      </c>
      <c r="K60" s="60">
        <v>125527.78904761904</v>
      </c>
      <c r="L60" s="46">
        <f t="shared" si="12"/>
        <v>43.978903473815251</v>
      </c>
      <c r="M60" s="43" t="s">
        <v>96</v>
      </c>
      <c r="N60" s="43">
        <v>69700</v>
      </c>
      <c r="O60" s="40" t="s">
        <v>101</v>
      </c>
    </row>
    <row r="61" spans="1:15" customFormat="1" ht="45" x14ac:dyDescent="0.25">
      <c r="A61" s="43" t="s">
        <v>705</v>
      </c>
      <c r="B61" s="43" t="s">
        <v>73</v>
      </c>
      <c r="C61" s="59" t="s">
        <v>291</v>
      </c>
      <c r="D61" s="59" t="s">
        <v>156</v>
      </c>
      <c r="E61" s="43" t="s">
        <v>704</v>
      </c>
      <c r="F61" s="43" t="s">
        <v>303</v>
      </c>
      <c r="G61" s="43" t="s">
        <v>314</v>
      </c>
      <c r="H61" s="45">
        <v>27200097.694222223</v>
      </c>
      <c r="I61" s="60">
        <v>705112.90856317908</v>
      </c>
      <c r="J61" s="43">
        <v>2777260.9099999997</v>
      </c>
      <c r="K61" s="60">
        <v>125527.78904761904</v>
      </c>
      <c r="L61" s="46">
        <f t="shared" si="12"/>
        <v>10.210481378491293</v>
      </c>
      <c r="M61" s="43" t="s">
        <v>96</v>
      </c>
      <c r="N61" s="43">
        <v>69700</v>
      </c>
      <c r="O61" s="40" t="s">
        <v>101</v>
      </c>
    </row>
    <row r="62" spans="1:15" customFormat="1" ht="45" x14ac:dyDescent="0.25">
      <c r="A62" s="43" t="s">
        <v>705</v>
      </c>
      <c r="B62" s="43" t="s">
        <v>73</v>
      </c>
      <c r="C62" s="59" t="s">
        <v>292</v>
      </c>
      <c r="D62" s="59" t="s">
        <v>156</v>
      </c>
      <c r="E62" s="43" t="s">
        <v>704</v>
      </c>
      <c r="F62" s="43" t="s">
        <v>304</v>
      </c>
      <c r="G62" s="43" t="s">
        <v>314</v>
      </c>
      <c r="H62" s="45">
        <v>26622181.990000002</v>
      </c>
      <c r="I62" s="60">
        <v>705112.90856317908</v>
      </c>
      <c r="J62" s="43">
        <v>8105048.6900000004</v>
      </c>
      <c r="K62" s="60">
        <v>125527.78904761904</v>
      </c>
      <c r="L62" s="46">
        <f t="shared" si="12"/>
        <v>30.444719719234403</v>
      </c>
      <c r="M62" s="43" t="s">
        <v>96</v>
      </c>
      <c r="N62" s="43">
        <v>69700</v>
      </c>
      <c r="O62" s="40" t="s">
        <v>101</v>
      </c>
    </row>
    <row r="63" spans="1:15" customFormat="1" ht="45" x14ac:dyDescent="0.25">
      <c r="A63" s="43" t="s">
        <v>705</v>
      </c>
      <c r="B63" s="43" t="s">
        <v>73</v>
      </c>
      <c r="C63" s="59" t="s">
        <v>293</v>
      </c>
      <c r="D63" s="59" t="s">
        <v>156</v>
      </c>
      <c r="E63" s="43" t="s">
        <v>704</v>
      </c>
      <c r="F63" s="43" t="s">
        <v>305</v>
      </c>
      <c r="G63" s="43" t="s">
        <v>314</v>
      </c>
      <c r="H63" s="45">
        <v>461288.24</v>
      </c>
      <c r="I63" s="60">
        <v>705112.90856317908</v>
      </c>
      <c r="J63" s="43">
        <v>4222632.96</v>
      </c>
      <c r="K63" s="60">
        <v>125527.78904761904</v>
      </c>
      <c r="L63" s="46">
        <f t="shared" si="12"/>
        <v>915.40008910697566</v>
      </c>
      <c r="M63" s="43" t="s">
        <v>96</v>
      </c>
      <c r="N63" s="43">
        <v>69700</v>
      </c>
      <c r="O63" s="40" t="s">
        <v>101</v>
      </c>
    </row>
    <row r="64" spans="1:15" customFormat="1" ht="45" x14ac:dyDescent="0.25">
      <c r="A64" s="43" t="s">
        <v>705</v>
      </c>
      <c r="B64" s="43" t="s">
        <v>73</v>
      </c>
      <c r="C64" s="59" t="s">
        <v>294</v>
      </c>
      <c r="D64" s="59" t="s">
        <v>156</v>
      </c>
      <c r="E64" s="43" t="s">
        <v>704</v>
      </c>
      <c r="F64" s="43" t="s">
        <v>306</v>
      </c>
      <c r="G64" s="43" t="s">
        <v>314</v>
      </c>
      <c r="H64" s="45">
        <v>27450524</v>
      </c>
      <c r="I64" s="60">
        <v>705112.90856317908</v>
      </c>
      <c r="J64" s="43">
        <v>533144.75</v>
      </c>
      <c r="K64" s="60">
        <v>125527.78904761904</v>
      </c>
      <c r="L64" s="46">
        <f t="shared" si="12"/>
        <v>1.9422024512173248</v>
      </c>
      <c r="M64" s="43" t="s">
        <v>96</v>
      </c>
      <c r="N64" s="43">
        <v>69700</v>
      </c>
      <c r="O64" s="40" t="s">
        <v>101</v>
      </c>
    </row>
    <row r="65" spans="1:15" customFormat="1" ht="45" x14ac:dyDescent="0.25">
      <c r="A65" s="43" t="s">
        <v>705</v>
      </c>
      <c r="B65" s="43" t="s">
        <v>73</v>
      </c>
      <c r="C65" s="59" t="s">
        <v>295</v>
      </c>
      <c r="D65" s="59" t="s">
        <v>156</v>
      </c>
      <c r="E65" s="43" t="s">
        <v>704</v>
      </c>
      <c r="F65" s="43" t="s">
        <v>307</v>
      </c>
      <c r="G65" s="43" t="s">
        <v>314</v>
      </c>
      <c r="H65" s="45">
        <v>2646930</v>
      </c>
      <c r="I65" s="60">
        <v>705112.90856317908</v>
      </c>
      <c r="J65" s="43">
        <v>2741443.44</v>
      </c>
      <c r="K65" s="60">
        <v>125527.78904761904</v>
      </c>
      <c r="L65" s="46">
        <f t="shared" si="12"/>
        <v>103.57068150649997</v>
      </c>
      <c r="M65" s="43" t="s">
        <v>96</v>
      </c>
      <c r="N65" s="43">
        <v>69700</v>
      </c>
      <c r="O65" s="40" t="s">
        <v>101</v>
      </c>
    </row>
    <row r="66" spans="1:15" customFormat="1" ht="45" x14ac:dyDescent="0.25">
      <c r="A66" s="43" t="s">
        <v>705</v>
      </c>
      <c r="B66" s="43" t="s">
        <v>73</v>
      </c>
      <c r="C66" s="59" t="s">
        <v>296</v>
      </c>
      <c r="D66" s="59" t="s">
        <v>156</v>
      </c>
      <c r="E66" s="43" t="s">
        <v>704</v>
      </c>
      <c r="F66" s="43" t="s">
        <v>308</v>
      </c>
      <c r="G66" s="43" t="s">
        <v>314</v>
      </c>
      <c r="H66" s="45">
        <v>16685028.85</v>
      </c>
      <c r="I66" s="60">
        <v>705112.90856317908</v>
      </c>
      <c r="J66" s="43">
        <v>4452953.6500000004</v>
      </c>
      <c r="K66" s="60">
        <v>125527.78904761904</v>
      </c>
      <c r="L66" s="46">
        <f t="shared" si="12"/>
        <v>26.688318552113266</v>
      </c>
      <c r="M66" s="43" t="s">
        <v>96</v>
      </c>
      <c r="N66" s="43">
        <v>69700</v>
      </c>
      <c r="O66" s="40" t="s">
        <v>101</v>
      </c>
    </row>
    <row r="67" spans="1:15" customFormat="1" ht="78.75" x14ac:dyDescent="0.25">
      <c r="A67" s="43" t="s">
        <v>705</v>
      </c>
      <c r="B67" s="43" t="s">
        <v>75</v>
      </c>
      <c r="C67" s="59" t="s">
        <v>297</v>
      </c>
      <c r="D67" s="59" t="s">
        <v>156</v>
      </c>
      <c r="E67" s="43" t="s">
        <v>704</v>
      </c>
      <c r="F67" s="43" t="s">
        <v>806</v>
      </c>
      <c r="G67" s="43" t="s">
        <v>98</v>
      </c>
      <c r="H67" s="43">
        <v>100</v>
      </c>
      <c r="I67" s="60">
        <f>SUM(I68:I73)</f>
        <v>727147.84200000006</v>
      </c>
      <c r="J67" s="46">
        <v>32.277777777777843</v>
      </c>
      <c r="K67" s="60">
        <f>SUM(K68:K73)</f>
        <v>125791.09000000001</v>
      </c>
      <c r="L67" s="46">
        <f t="shared" si="12"/>
        <v>32.277777777777843</v>
      </c>
      <c r="M67" s="43" t="s">
        <v>96</v>
      </c>
      <c r="N67" s="43">
        <v>69700</v>
      </c>
      <c r="O67" s="40" t="s">
        <v>100</v>
      </c>
    </row>
    <row r="68" spans="1:15" customFormat="1" ht="45" x14ac:dyDescent="0.25">
      <c r="A68" s="43" t="s">
        <v>705</v>
      </c>
      <c r="B68" s="43" t="s">
        <v>75</v>
      </c>
      <c r="C68" s="59" t="s">
        <v>298</v>
      </c>
      <c r="D68" s="59" t="s">
        <v>156</v>
      </c>
      <c r="E68" s="43" t="s">
        <v>704</v>
      </c>
      <c r="F68" s="43" t="s">
        <v>312</v>
      </c>
      <c r="G68" s="43" t="s">
        <v>315</v>
      </c>
      <c r="H68" s="43">
        <v>4</v>
      </c>
      <c r="I68" s="60">
        <v>121191.307</v>
      </c>
      <c r="J68" s="43">
        <v>1</v>
      </c>
      <c r="K68" s="60">
        <v>20965.181666666667</v>
      </c>
      <c r="L68" s="46">
        <f t="shared" si="12"/>
        <v>25</v>
      </c>
      <c r="M68" s="43" t="s">
        <v>96</v>
      </c>
      <c r="N68" s="43">
        <v>69700</v>
      </c>
      <c r="O68" s="40" t="s">
        <v>101</v>
      </c>
    </row>
    <row r="69" spans="1:15" customFormat="1" ht="45" x14ac:dyDescent="0.25">
      <c r="A69" s="43" t="s">
        <v>705</v>
      </c>
      <c r="B69" s="43" t="s">
        <v>75</v>
      </c>
      <c r="C69" s="59" t="s">
        <v>299</v>
      </c>
      <c r="D69" s="59" t="s">
        <v>156</v>
      </c>
      <c r="E69" s="43" t="s">
        <v>704</v>
      </c>
      <c r="F69" s="43" t="s">
        <v>313</v>
      </c>
      <c r="G69" s="43" t="s">
        <v>315</v>
      </c>
      <c r="H69" s="43">
        <v>4</v>
      </c>
      <c r="I69" s="60">
        <v>121191.307</v>
      </c>
      <c r="J69" s="43">
        <v>1</v>
      </c>
      <c r="K69" s="60">
        <v>20965.181666666667</v>
      </c>
      <c r="L69" s="46">
        <f t="shared" si="12"/>
        <v>25</v>
      </c>
      <c r="M69" s="43" t="s">
        <v>96</v>
      </c>
      <c r="N69" s="43">
        <v>69700</v>
      </c>
      <c r="O69" s="40" t="s">
        <v>101</v>
      </c>
    </row>
    <row r="70" spans="1:15" customFormat="1" ht="56.25" x14ac:dyDescent="0.25">
      <c r="A70" s="43" t="s">
        <v>705</v>
      </c>
      <c r="B70" s="43" t="s">
        <v>75</v>
      </c>
      <c r="C70" s="59" t="s">
        <v>711</v>
      </c>
      <c r="D70" s="59" t="s">
        <v>156</v>
      </c>
      <c r="E70" s="43" t="s">
        <v>704</v>
      </c>
      <c r="F70" s="43" t="s">
        <v>715</v>
      </c>
      <c r="G70" s="43" t="s">
        <v>315</v>
      </c>
      <c r="H70" s="43">
        <v>4</v>
      </c>
      <c r="I70" s="60">
        <v>121191.307</v>
      </c>
      <c r="J70" s="43">
        <v>5</v>
      </c>
      <c r="K70" s="60">
        <v>20965.181666666667</v>
      </c>
      <c r="L70" s="46">
        <f t="shared" si="12"/>
        <v>125</v>
      </c>
      <c r="M70" s="43" t="s">
        <v>96</v>
      </c>
      <c r="N70" s="43">
        <v>69700</v>
      </c>
      <c r="O70" s="40" t="s">
        <v>101</v>
      </c>
    </row>
    <row r="71" spans="1:15" customFormat="1" ht="45" x14ac:dyDescent="0.25">
      <c r="A71" s="43" t="s">
        <v>705</v>
      </c>
      <c r="B71" s="43" t="s">
        <v>75</v>
      </c>
      <c r="C71" s="59" t="s">
        <v>712</v>
      </c>
      <c r="D71" s="59" t="s">
        <v>156</v>
      </c>
      <c r="E71" s="43" t="s">
        <v>704</v>
      </c>
      <c r="F71" s="43" t="s">
        <v>716</v>
      </c>
      <c r="G71" s="43" t="s">
        <v>717</v>
      </c>
      <c r="H71" s="43">
        <v>700</v>
      </c>
      <c r="I71" s="60">
        <v>121191.307</v>
      </c>
      <c r="J71" s="43">
        <v>14</v>
      </c>
      <c r="K71" s="60">
        <v>20965.181666666667</v>
      </c>
      <c r="L71" s="46">
        <f t="shared" si="12"/>
        <v>2</v>
      </c>
      <c r="M71" s="43" t="s">
        <v>96</v>
      </c>
      <c r="N71" s="43">
        <v>69700</v>
      </c>
      <c r="O71" s="40" t="s">
        <v>101</v>
      </c>
    </row>
    <row r="72" spans="1:15" customFormat="1" ht="45" x14ac:dyDescent="0.25">
      <c r="A72" s="43" t="s">
        <v>705</v>
      </c>
      <c r="B72" s="43" t="s">
        <v>75</v>
      </c>
      <c r="C72" s="59" t="s">
        <v>713</v>
      </c>
      <c r="D72" s="59" t="s">
        <v>156</v>
      </c>
      <c r="E72" s="43" t="s">
        <v>704</v>
      </c>
      <c r="F72" s="43" t="s">
        <v>718</v>
      </c>
      <c r="G72" s="43" t="s">
        <v>86</v>
      </c>
      <c r="H72" s="43">
        <v>12</v>
      </c>
      <c r="I72" s="60">
        <v>121191.307</v>
      </c>
      <c r="J72" s="43">
        <v>2</v>
      </c>
      <c r="K72" s="60">
        <v>20965.181666666667</v>
      </c>
      <c r="L72" s="46">
        <f t="shared" si="12"/>
        <v>16.666666666666664</v>
      </c>
      <c r="M72" s="43" t="s">
        <v>96</v>
      </c>
      <c r="N72" s="43">
        <v>69700</v>
      </c>
      <c r="O72" s="40" t="s">
        <v>101</v>
      </c>
    </row>
    <row r="73" spans="1:15" customFormat="1" ht="45" x14ac:dyDescent="0.25">
      <c r="A73" s="43" t="s">
        <v>705</v>
      </c>
      <c r="B73" s="43" t="s">
        <v>75</v>
      </c>
      <c r="C73" s="59" t="s">
        <v>714</v>
      </c>
      <c r="D73" s="59" t="s">
        <v>156</v>
      </c>
      <c r="E73" s="43" t="s">
        <v>704</v>
      </c>
      <c r="F73" s="43" t="s">
        <v>719</v>
      </c>
      <c r="G73" s="43" t="s">
        <v>86</v>
      </c>
      <c r="H73" s="43">
        <v>12</v>
      </c>
      <c r="I73" s="60">
        <v>121191.307</v>
      </c>
      <c r="J73" s="43">
        <v>0</v>
      </c>
      <c r="K73" s="60">
        <v>20965.181666666667</v>
      </c>
      <c r="L73" s="46">
        <f t="shared" si="12"/>
        <v>0</v>
      </c>
      <c r="M73" s="43" t="s">
        <v>96</v>
      </c>
      <c r="N73" s="43">
        <v>69700</v>
      </c>
      <c r="O73" s="40" t="s">
        <v>101</v>
      </c>
    </row>
    <row r="74" spans="1:15" customFormat="1" ht="90" x14ac:dyDescent="0.25">
      <c r="A74" s="43" t="s">
        <v>705</v>
      </c>
      <c r="B74" s="43" t="s">
        <v>73</v>
      </c>
      <c r="C74" s="59" t="s">
        <v>115</v>
      </c>
      <c r="D74" s="59" t="s">
        <v>115</v>
      </c>
      <c r="E74" s="43" t="s">
        <v>704</v>
      </c>
      <c r="F74" s="43" t="s">
        <v>807</v>
      </c>
      <c r="G74" s="43" t="s">
        <v>98</v>
      </c>
      <c r="H74" s="43">
        <v>100</v>
      </c>
      <c r="I74" s="60">
        <f>I75</f>
        <v>705112.90856317908</v>
      </c>
      <c r="J74" s="46">
        <v>25</v>
      </c>
      <c r="K74" s="60">
        <f>K75</f>
        <v>125527.78904761904</v>
      </c>
      <c r="L74" s="46">
        <f t="shared" ref="L74:L76" si="13">(J74/H74)*100</f>
        <v>25</v>
      </c>
      <c r="M74" s="43" t="s">
        <v>96</v>
      </c>
      <c r="N74" s="43">
        <v>69700</v>
      </c>
      <c r="O74" s="40" t="s">
        <v>99</v>
      </c>
    </row>
    <row r="75" spans="1:15" customFormat="1" ht="67.5" x14ac:dyDescent="0.25">
      <c r="A75" s="43" t="s">
        <v>705</v>
      </c>
      <c r="B75" s="43" t="s">
        <v>73</v>
      </c>
      <c r="C75" s="59" t="s">
        <v>317</v>
      </c>
      <c r="D75" s="59" t="s">
        <v>115</v>
      </c>
      <c r="E75" s="43" t="s">
        <v>704</v>
      </c>
      <c r="F75" s="43" t="s">
        <v>808</v>
      </c>
      <c r="G75" s="43" t="s">
        <v>98</v>
      </c>
      <c r="H75" s="43">
        <v>100</v>
      </c>
      <c r="I75" s="60">
        <v>705112.90856317908</v>
      </c>
      <c r="J75" s="46">
        <v>25</v>
      </c>
      <c r="K75" s="60">
        <f>K76</f>
        <v>125527.78904761904</v>
      </c>
      <c r="L75" s="46">
        <f t="shared" si="13"/>
        <v>25</v>
      </c>
      <c r="M75" s="43" t="s">
        <v>96</v>
      </c>
      <c r="N75" s="43">
        <v>69700</v>
      </c>
      <c r="O75" s="40" t="s">
        <v>100</v>
      </c>
    </row>
    <row r="76" spans="1:15" customFormat="1" ht="67.5" x14ac:dyDescent="0.25">
      <c r="A76" s="43" t="s">
        <v>705</v>
      </c>
      <c r="B76" s="43" t="s">
        <v>73</v>
      </c>
      <c r="C76" s="59" t="s">
        <v>318</v>
      </c>
      <c r="D76" s="59" t="s">
        <v>115</v>
      </c>
      <c r="E76" s="43" t="s">
        <v>704</v>
      </c>
      <c r="F76" s="43" t="s">
        <v>319</v>
      </c>
      <c r="G76" s="43" t="s">
        <v>86</v>
      </c>
      <c r="H76" s="43">
        <v>4</v>
      </c>
      <c r="I76" s="60">
        <v>705112.90856317908</v>
      </c>
      <c r="J76" s="43">
        <v>1</v>
      </c>
      <c r="K76" s="60">
        <v>125527.78904761904</v>
      </c>
      <c r="L76" s="46">
        <f t="shared" si="13"/>
        <v>25</v>
      </c>
      <c r="M76" s="43" t="s">
        <v>96</v>
      </c>
      <c r="N76" s="43">
        <v>69700</v>
      </c>
      <c r="O76" s="40" t="s">
        <v>101</v>
      </c>
    </row>
    <row r="77" spans="1:15" customFormat="1" ht="45" x14ac:dyDescent="0.25">
      <c r="A77" s="43" t="s">
        <v>705</v>
      </c>
      <c r="B77" s="43" t="s">
        <v>75</v>
      </c>
      <c r="C77" s="59" t="s">
        <v>116</v>
      </c>
      <c r="D77" s="59" t="s">
        <v>116</v>
      </c>
      <c r="E77" s="43" t="s">
        <v>704</v>
      </c>
      <c r="F77" s="43" t="s">
        <v>809</v>
      </c>
      <c r="G77" s="43" t="s">
        <v>98</v>
      </c>
      <c r="H77" s="43">
        <v>100</v>
      </c>
      <c r="I77" s="60">
        <f>I78</f>
        <v>3843515.9915031241</v>
      </c>
      <c r="J77" s="46">
        <v>45.833333333333329</v>
      </c>
      <c r="K77" s="60">
        <f>K78</f>
        <v>880123.91023809509</v>
      </c>
      <c r="L77" s="46">
        <f t="shared" ref="L77:L80" si="14">(J77/H77)*100</f>
        <v>45.833333333333329</v>
      </c>
      <c r="M77" s="43" t="s">
        <v>96</v>
      </c>
      <c r="N77" s="43">
        <v>69700</v>
      </c>
      <c r="O77" s="40" t="s">
        <v>99</v>
      </c>
    </row>
    <row r="78" spans="1:15" customFormat="1" ht="33.75" x14ac:dyDescent="0.25">
      <c r="A78" s="43" t="s">
        <v>705</v>
      </c>
      <c r="B78" s="43" t="s">
        <v>75</v>
      </c>
      <c r="C78" s="59" t="s">
        <v>320</v>
      </c>
      <c r="D78" s="59" t="s">
        <v>116</v>
      </c>
      <c r="E78" s="43" t="s">
        <v>704</v>
      </c>
      <c r="F78" s="43" t="s">
        <v>810</v>
      </c>
      <c r="G78" s="43" t="s">
        <v>98</v>
      </c>
      <c r="H78" s="43">
        <v>100</v>
      </c>
      <c r="I78" s="60">
        <f>SUM(I79:I80)</f>
        <v>3843515.9915031241</v>
      </c>
      <c r="J78" s="46">
        <v>45.833333333333329</v>
      </c>
      <c r="K78" s="60">
        <f>SUM(K79:K80)</f>
        <v>880123.91023809509</v>
      </c>
      <c r="L78" s="46">
        <f t="shared" si="14"/>
        <v>45.833333333333329</v>
      </c>
      <c r="M78" s="43" t="s">
        <v>96</v>
      </c>
      <c r="N78" s="43">
        <v>69700</v>
      </c>
      <c r="O78" s="40" t="s">
        <v>100</v>
      </c>
    </row>
    <row r="79" spans="1:15" customFormat="1" ht="33.75" x14ac:dyDescent="0.25">
      <c r="A79" s="43" t="s">
        <v>705</v>
      </c>
      <c r="B79" s="43" t="s">
        <v>75</v>
      </c>
      <c r="C79" s="59" t="s">
        <v>321</v>
      </c>
      <c r="D79" s="59" t="s">
        <v>116</v>
      </c>
      <c r="E79" s="43" t="s">
        <v>704</v>
      </c>
      <c r="F79" s="43" t="s">
        <v>323</v>
      </c>
      <c r="G79" s="43" t="s">
        <v>325</v>
      </c>
      <c r="H79" s="43">
        <v>4</v>
      </c>
      <c r="I79" s="60">
        <v>121191.307</v>
      </c>
      <c r="J79" s="43">
        <v>1</v>
      </c>
      <c r="K79" s="60">
        <v>20965.181666666667</v>
      </c>
      <c r="L79" s="46">
        <f t="shared" si="14"/>
        <v>25</v>
      </c>
      <c r="M79" s="43" t="s">
        <v>96</v>
      </c>
      <c r="N79" s="43">
        <v>69700</v>
      </c>
      <c r="O79" s="40" t="s">
        <v>101</v>
      </c>
    </row>
    <row r="80" spans="1:15" customFormat="1" ht="33.75" x14ac:dyDescent="0.25">
      <c r="A80" s="43" t="s">
        <v>705</v>
      </c>
      <c r="B80" s="43" t="s">
        <v>200</v>
      </c>
      <c r="C80" s="59" t="s">
        <v>322</v>
      </c>
      <c r="D80" s="59" t="s">
        <v>116</v>
      </c>
      <c r="E80" s="43" t="s">
        <v>704</v>
      </c>
      <c r="F80" s="43" t="s">
        <v>324</v>
      </c>
      <c r="G80" s="43" t="s">
        <v>86</v>
      </c>
      <c r="H80" s="43">
        <v>3</v>
      </c>
      <c r="I80" s="60">
        <v>3722324.6845031241</v>
      </c>
      <c r="J80" s="43">
        <v>2</v>
      </c>
      <c r="K80" s="60">
        <v>859158.72857142845</v>
      </c>
      <c r="L80" s="46">
        <f t="shared" si="14"/>
        <v>66.666666666666657</v>
      </c>
      <c r="M80" s="43" t="s">
        <v>96</v>
      </c>
      <c r="N80" s="43">
        <v>69700</v>
      </c>
      <c r="O80" s="40" t="s">
        <v>101</v>
      </c>
    </row>
    <row r="81" spans="1:15" customFormat="1" ht="45" x14ac:dyDescent="0.25">
      <c r="A81" s="43" t="s">
        <v>705</v>
      </c>
      <c r="B81" s="43" t="s">
        <v>200</v>
      </c>
      <c r="C81" s="59" t="s">
        <v>117</v>
      </c>
      <c r="D81" s="59" t="s">
        <v>117</v>
      </c>
      <c r="E81" s="43" t="s">
        <v>704</v>
      </c>
      <c r="F81" s="43" t="s">
        <v>811</v>
      </c>
      <c r="G81" s="43" t="s">
        <v>98</v>
      </c>
      <c r="H81" s="43">
        <v>100</v>
      </c>
      <c r="I81" s="60">
        <f>I82</f>
        <v>11166974.053509373</v>
      </c>
      <c r="J81" s="46">
        <v>38.5</v>
      </c>
      <c r="K81" s="60">
        <f>K82</f>
        <v>2577476.1857142854</v>
      </c>
      <c r="L81" s="46">
        <f t="shared" ref="L81:L85" si="15">(J81/H81)*100</f>
        <v>38.5</v>
      </c>
      <c r="M81" s="43" t="s">
        <v>96</v>
      </c>
      <c r="N81" s="43">
        <v>69700</v>
      </c>
      <c r="O81" s="40" t="s">
        <v>99</v>
      </c>
    </row>
    <row r="82" spans="1:15" customFormat="1" ht="45" x14ac:dyDescent="0.25">
      <c r="A82" s="43" t="s">
        <v>705</v>
      </c>
      <c r="B82" s="43" t="s">
        <v>200</v>
      </c>
      <c r="C82" s="59" t="s">
        <v>326</v>
      </c>
      <c r="D82" s="59" t="s">
        <v>117</v>
      </c>
      <c r="E82" s="43" t="s">
        <v>704</v>
      </c>
      <c r="F82" s="43" t="s">
        <v>812</v>
      </c>
      <c r="G82" s="43" t="s">
        <v>98</v>
      </c>
      <c r="H82" s="43">
        <v>100</v>
      </c>
      <c r="I82" s="60">
        <f>SUM(I83:I85)</f>
        <v>11166974.053509373</v>
      </c>
      <c r="J82" s="46">
        <v>38.5</v>
      </c>
      <c r="K82" s="60">
        <f>SUM(K83:K85)</f>
        <v>2577476.1857142854</v>
      </c>
      <c r="L82" s="46">
        <f t="shared" si="15"/>
        <v>38.5</v>
      </c>
      <c r="M82" s="43" t="s">
        <v>96</v>
      </c>
      <c r="N82" s="43">
        <v>69700</v>
      </c>
      <c r="O82" s="40" t="s">
        <v>100</v>
      </c>
    </row>
    <row r="83" spans="1:15" customFormat="1" ht="45" x14ac:dyDescent="0.25">
      <c r="A83" s="43" t="s">
        <v>705</v>
      </c>
      <c r="B83" s="43" t="s">
        <v>200</v>
      </c>
      <c r="C83" s="59" t="s">
        <v>327</v>
      </c>
      <c r="D83" s="59" t="s">
        <v>117</v>
      </c>
      <c r="E83" s="43" t="s">
        <v>704</v>
      </c>
      <c r="F83" s="43" t="s">
        <v>330</v>
      </c>
      <c r="G83" s="43" t="s">
        <v>86</v>
      </c>
      <c r="H83" s="43">
        <v>6</v>
      </c>
      <c r="I83" s="60">
        <v>3722324.6845031241</v>
      </c>
      <c r="J83" s="43">
        <v>1</v>
      </c>
      <c r="K83" s="60">
        <v>859158.72857142845</v>
      </c>
      <c r="L83" s="46">
        <f t="shared" si="15"/>
        <v>16.666666666666664</v>
      </c>
      <c r="M83" s="43" t="s">
        <v>96</v>
      </c>
      <c r="N83" s="43">
        <v>69700</v>
      </c>
      <c r="O83" s="40" t="s">
        <v>101</v>
      </c>
    </row>
    <row r="84" spans="1:15" customFormat="1" ht="33.75" x14ac:dyDescent="0.25">
      <c r="A84" s="43" t="s">
        <v>705</v>
      </c>
      <c r="B84" s="43" t="s">
        <v>200</v>
      </c>
      <c r="C84" s="59" t="s">
        <v>328</v>
      </c>
      <c r="D84" s="59" t="s">
        <v>117</v>
      </c>
      <c r="E84" s="43" t="s">
        <v>704</v>
      </c>
      <c r="F84" s="43" t="s">
        <v>331</v>
      </c>
      <c r="G84" s="43" t="s">
        <v>333</v>
      </c>
      <c r="H84" s="43">
        <v>700</v>
      </c>
      <c r="I84" s="60">
        <v>3722324.6845031241</v>
      </c>
      <c r="J84" s="43">
        <v>700</v>
      </c>
      <c r="K84" s="60">
        <v>859158.72857142845</v>
      </c>
      <c r="L84" s="46">
        <f t="shared" si="15"/>
        <v>100</v>
      </c>
      <c r="M84" s="43" t="s">
        <v>96</v>
      </c>
      <c r="N84" s="43">
        <v>69700</v>
      </c>
      <c r="O84" s="40" t="s">
        <v>101</v>
      </c>
    </row>
    <row r="85" spans="1:15" customFormat="1" ht="33.75" x14ac:dyDescent="0.25">
      <c r="A85" s="43" t="s">
        <v>705</v>
      </c>
      <c r="B85" s="43" t="s">
        <v>200</v>
      </c>
      <c r="C85" s="59" t="s">
        <v>329</v>
      </c>
      <c r="D85" s="59" t="s">
        <v>117</v>
      </c>
      <c r="E85" s="43" t="s">
        <v>704</v>
      </c>
      <c r="F85" s="43" t="s">
        <v>332</v>
      </c>
      <c r="G85" s="43" t="s">
        <v>87</v>
      </c>
      <c r="H85" s="43">
        <v>6</v>
      </c>
      <c r="I85" s="60">
        <v>3722324.6845031241</v>
      </c>
      <c r="J85" s="43">
        <v>0</v>
      </c>
      <c r="K85" s="60">
        <v>859158.72857142845</v>
      </c>
      <c r="L85" s="46">
        <f t="shared" si="15"/>
        <v>0</v>
      </c>
      <c r="M85" s="43" t="s">
        <v>96</v>
      </c>
      <c r="N85" s="43">
        <v>69700</v>
      </c>
      <c r="O85" s="40" t="s">
        <v>101</v>
      </c>
    </row>
    <row r="86" spans="1:15" ht="90" x14ac:dyDescent="0.25">
      <c r="A86" s="43" t="s">
        <v>705</v>
      </c>
      <c r="B86" s="43" t="s">
        <v>74</v>
      </c>
      <c r="C86" s="59" t="s">
        <v>118</v>
      </c>
      <c r="D86" s="59" t="s">
        <v>118</v>
      </c>
      <c r="E86" s="43" t="s">
        <v>704</v>
      </c>
      <c r="F86" s="43" t="s">
        <v>813</v>
      </c>
      <c r="G86" s="43" t="s">
        <v>98</v>
      </c>
      <c r="H86" s="43">
        <v>100</v>
      </c>
      <c r="I86" s="60">
        <f>I87</f>
        <v>754962.70237655402</v>
      </c>
      <c r="J86" s="46">
        <v>50.74285714285714</v>
      </c>
      <c r="K86" s="60">
        <f>K87</f>
        <v>112858.94782051281</v>
      </c>
      <c r="L86" s="46">
        <f t="shared" ref="L86:L105" si="16">(J86/H86)*100</f>
        <v>50.742857142857147</v>
      </c>
      <c r="M86" s="43" t="s">
        <v>96</v>
      </c>
      <c r="N86" s="43">
        <v>69700</v>
      </c>
      <c r="O86" s="56" t="s">
        <v>99</v>
      </c>
    </row>
    <row r="87" spans="1:15" ht="78.75" x14ac:dyDescent="0.25">
      <c r="A87" s="43" t="s">
        <v>705</v>
      </c>
      <c r="B87" s="43" t="s">
        <v>74</v>
      </c>
      <c r="C87" s="59" t="s">
        <v>334</v>
      </c>
      <c r="D87" s="59" t="s">
        <v>118</v>
      </c>
      <c r="E87" s="43" t="s">
        <v>704</v>
      </c>
      <c r="F87" s="43" t="s">
        <v>814</v>
      </c>
      <c r="G87" s="43" t="s">
        <v>98</v>
      </c>
      <c r="H87" s="43">
        <v>100</v>
      </c>
      <c r="I87" s="60">
        <f>SUM(I88:I90)</f>
        <v>754962.70237655402</v>
      </c>
      <c r="J87" s="46">
        <v>50.74285714285714</v>
      </c>
      <c r="K87" s="60">
        <f>SUM(K88:K90)</f>
        <v>112858.94782051281</v>
      </c>
      <c r="L87" s="46">
        <f t="shared" si="16"/>
        <v>50.742857142857147</v>
      </c>
      <c r="M87" s="43" t="s">
        <v>96</v>
      </c>
      <c r="N87" s="43">
        <v>69700</v>
      </c>
      <c r="O87" s="56" t="s">
        <v>100</v>
      </c>
    </row>
    <row r="88" spans="1:15" ht="78.75" x14ac:dyDescent="0.25">
      <c r="A88" s="43" t="s">
        <v>705</v>
      </c>
      <c r="B88" s="43" t="s">
        <v>75</v>
      </c>
      <c r="C88" s="59" t="s">
        <v>720</v>
      </c>
      <c r="D88" s="59" t="s">
        <v>118</v>
      </c>
      <c r="E88" s="43" t="s">
        <v>704</v>
      </c>
      <c r="F88" s="43" t="s">
        <v>313</v>
      </c>
      <c r="G88" s="43" t="s">
        <v>337</v>
      </c>
      <c r="H88" s="43">
        <v>4</v>
      </c>
      <c r="I88" s="60">
        <v>121191.307</v>
      </c>
      <c r="J88" s="43">
        <v>1</v>
      </c>
      <c r="K88" s="60">
        <v>20965.181666666667</v>
      </c>
      <c r="L88" s="46">
        <f t="shared" si="16"/>
        <v>25</v>
      </c>
      <c r="M88" s="43" t="s">
        <v>96</v>
      </c>
      <c r="N88" s="43">
        <v>69700</v>
      </c>
      <c r="O88" s="56" t="s">
        <v>101</v>
      </c>
    </row>
    <row r="89" spans="1:15" ht="78.75" x14ac:dyDescent="0.25">
      <c r="A89" s="43" t="s">
        <v>705</v>
      </c>
      <c r="B89" s="43" t="s">
        <v>74</v>
      </c>
      <c r="C89" s="59" t="s">
        <v>721</v>
      </c>
      <c r="D89" s="59" t="s">
        <v>118</v>
      </c>
      <c r="E89" s="43" t="s">
        <v>704</v>
      </c>
      <c r="F89" s="43" t="s">
        <v>335</v>
      </c>
      <c r="G89" s="43" t="s">
        <v>86</v>
      </c>
      <c r="H89" s="43">
        <v>4</v>
      </c>
      <c r="I89" s="60">
        <v>316885.697688277</v>
      </c>
      <c r="J89" s="43">
        <v>1</v>
      </c>
      <c r="K89" s="60">
        <v>45946.883076923077</v>
      </c>
      <c r="L89" s="46">
        <f t="shared" si="16"/>
        <v>25</v>
      </c>
      <c r="M89" s="43" t="s">
        <v>96</v>
      </c>
      <c r="N89" s="43">
        <v>69700</v>
      </c>
      <c r="O89" s="56" t="s">
        <v>101</v>
      </c>
    </row>
    <row r="90" spans="1:15" ht="78.75" x14ac:dyDescent="0.25">
      <c r="A90" s="43" t="s">
        <v>705</v>
      </c>
      <c r="B90" s="43" t="s">
        <v>74</v>
      </c>
      <c r="C90" s="59" t="s">
        <v>722</v>
      </c>
      <c r="D90" s="59" t="s">
        <v>118</v>
      </c>
      <c r="E90" s="43" t="s">
        <v>704</v>
      </c>
      <c r="F90" s="43" t="s">
        <v>336</v>
      </c>
      <c r="G90" s="43" t="s">
        <v>338</v>
      </c>
      <c r="H90" s="43">
        <v>4200</v>
      </c>
      <c r="I90" s="60">
        <v>316885.697688277</v>
      </c>
      <c r="J90" s="43">
        <v>4230</v>
      </c>
      <c r="K90" s="60">
        <v>45946.883076923077</v>
      </c>
      <c r="L90" s="46">
        <f t="shared" si="16"/>
        <v>100.71428571428571</v>
      </c>
      <c r="M90" s="43" t="s">
        <v>96</v>
      </c>
      <c r="N90" s="43">
        <v>69700</v>
      </c>
      <c r="O90" s="56" t="s">
        <v>101</v>
      </c>
    </row>
    <row r="91" spans="1:15" customFormat="1" ht="45" x14ac:dyDescent="0.25">
      <c r="A91" s="43" t="s">
        <v>705</v>
      </c>
      <c r="B91" s="43" t="s">
        <v>74</v>
      </c>
      <c r="C91" s="59" t="s">
        <v>119</v>
      </c>
      <c r="D91" s="59" t="s">
        <v>119</v>
      </c>
      <c r="E91" s="43" t="s">
        <v>704</v>
      </c>
      <c r="F91" s="43" t="s">
        <v>815</v>
      </c>
      <c r="G91" s="43" t="s">
        <v>98</v>
      </c>
      <c r="H91" s="43">
        <v>100</v>
      </c>
      <c r="I91" s="60">
        <f>I92+I95</f>
        <v>9948793.7101456653</v>
      </c>
      <c r="J91" s="46">
        <v>37.715278820883746</v>
      </c>
      <c r="K91" s="60">
        <f>K92+K95</f>
        <v>1942771.6997115384</v>
      </c>
      <c r="L91" s="46">
        <f t="shared" si="16"/>
        <v>37.715278820883746</v>
      </c>
      <c r="M91" s="43" t="s">
        <v>96</v>
      </c>
      <c r="N91" s="43">
        <v>69700</v>
      </c>
      <c r="O91" s="40" t="s">
        <v>99</v>
      </c>
    </row>
    <row r="92" spans="1:15" customFormat="1" ht="45" x14ac:dyDescent="0.25">
      <c r="A92" s="43" t="s">
        <v>705</v>
      </c>
      <c r="B92" s="43" t="s">
        <v>74</v>
      </c>
      <c r="C92" s="59" t="s">
        <v>339</v>
      </c>
      <c r="D92" s="59" t="s">
        <v>119</v>
      </c>
      <c r="E92" s="43" t="s">
        <v>704</v>
      </c>
      <c r="F92" s="43" t="s">
        <v>816</v>
      </c>
      <c r="G92" s="43" t="s">
        <v>98</v>
      </c>
      <c r="H92" s="43">
        <v>100</v>
      </c>
      <c r="I92" s="60">
        <f>SUM(I93:I94)</f>
        <v>633771.39537655399</v>
      </c>
      <c r="J92" s="46">
        <v>12.328767123287671</v>
      </c>
      <c r="K92" s="60">
        <f>SUM(K93:K94)</f>
        <v>91893.766153846154</v>
      </c>
      <c r="L92" s="46">
        <f t="shared" si="16"/>
        <v>12.328767123287671</v>
      </c>
      <c r="M92" s="43" t="s">
        <v>96</v>
      </c>
      <c r="N92" s="43">
        <v>69700</v>
      </c>
      <c r="O92" s="40" t="s">
        <v>100</v>
      </c>
    </row>
    <row r="93" spans="1:15" customFormat="1" ht="33.75" x14ac:dyDescent="0.25">
      <c r="A93" s="43" t="s">
        <v>705</v>
      </c>
      <c r="B93" s="43" t="s">
        <v>74</v>
      </c>
      <c r="C93" s="59" t="s">
        <v>340</v>
      </c>
      <c r="D93" s="59" t="s">
        <v>119</v>
      </c>
      <c r="E93" s="43" t="s">
        <v>704</v>
      </c>
      <c r="F93" s="43" t="s">
        <v>343</v>
      </c>
      <c r="G93" s="43" t="s">
        <v>723</v>
      </c>
      <c r="H93" s="43">
        <v>365</v>
      </c>
      <c r="I93" s="60">
        <v>316885.697688277</v>
      </c>
      <c r="J93" s="43">
        <v>90</v>
      </c>
      <c r="K93" s="60">
        <v>45946.883076923077</v>
      </c>
      <c r="L93" s="46">
        <f t="shared" si="16"/>
        <v>24.657534246575342</v>
      </c>
      <c r="M93" s="43" t="s">
        <v>96</v>
      </c>
      <c r="N93" s="43">
        <v>69700</v>
      </c>
      <c r="O93" s="40" t="s">
        <v>101</v>
      </c>
    </row>
    <row r="94" spans="1:15" customFormat="1" ht="33.75" x14ac:dyDescent="0.25">
      <c r="A94" s="43" t="s">
        <v>705</v>
      </c>
      <c r="B94" s="43" t="s">
        <v>74</v>
      </c>
      <c r="C94" s="59" t="s">
        <v>341</v>
      </c>
      <c r="D94" s="59" t="s">
        <v>119</v>
      </c>
      <c r="E94" s="43" t="s">
        <v>704</v>
      </c>
      <c r="F94" s="43" t="s">
        <v>344</v>
      </c>
      <c r="G94" s="43" t="s">
        <v>353</v>
      </c>
      <c r="H94" s="43">
        <v>52</v>
      </c>
      <c r="I94" s="60">
        <v>316885.697688277</v>
      </c>
      <c r="J94" s="43">
        <v>0</v>
      </c>
      <c r="K94" s="60">
        <v>45946.883076923077</v>
      </c>
      <c r="L94" s="46">
        <f t="shared" si="16"/>
        <v>0</v>
      </c>
      <c r="M94" s="43" t="s">
        <v>96</v>
      </c>
      <c r="N94" s="43">
        <v>69700</v>
      </c>
      <c r="O94" s="40" t="s">
        <v>101</v>
      </c>
    </row>
    <row r="95" spans="1:15" customFormat="1" ht="67.5" x14ac:dyDescent="0.25">
      <c r="A95" s="43" t="s">
        <v>705</v>
      </c>
      <c r="B95" s="43" t="s">
        <v>74</v>
      </c>
      <c r="C95" s="59" t="s">
        <v>342</v>
      </c>
      <c r="D95" s="59" t="s">
        <v>119</v>
      </c>
      <c r="E95" s="43" t="s">
        <v>704</v>
      </c>
      <c r="F95" s="43" t="s">
        <v>901</v>
      </c>
      <c r="G95" s="43" t="s">
        <v>98</v>
      </c>
      <c r="H95" s="43">
        <v>100</v>
      </c>
      <c r="I95" s="60">
        <f>SUM(I96:I105)</f>
        <v>9315022.3147691116</v>
      </c>
      <c r="J95" s="46">
        <v>63.101790518479824</v>
      </c>
      <c r="K95" s="60">
        <f>SUM(K96:K105)</f>
        <v>1850877.9335576922</v>
      </c>
      <c r="L95" s="46">
        <f t="shared" si="16"/>
        <v>63.101790518479831</v>
      </c>
      <c r="M95" s="43" t="s">
        <v>96</v>
      </c>
      <c r="N95" s="43">
        <v>69700</v>
      </c>
      <c r="O95" s="40" t="s">
        <v>100</v>
      </c>
    </row>
    <row r="96" spans="1:15" customFormat="1" ht="33.75" x14ac:dyDescent="0.25">
      <c r="A96" s="43" t="s">
        <v>705</v>
      </c>
      <c r="B96" s="43" t="s">
        <v>358</v>
      </c>
      <c r="C96" s="59" t="s">
        <v>724</v>
      </c>
      <c r="D96" s="59" t="s">
        <v>119</v>
      </c>
      <c r="E96" s="43" t="s">
        <v>704</v>
      </c>
      <c r="F96" s="43" t="s">
        <v>347</v>
      </c>
      <c r="G96" s="43" t="s">
        <v>356</v>
      </c>
      <c r="H96" s="43">
        <v>30</v>
      </c>
      <c r="I96" s="60">
        <v>2060430.0399996003</v>
      </c>
      <c r="J96" s="43">
        <v>13</v>
      </c>
      <c r="K96" s="60">
        <v>445896.69666666671</v>
      </c>
      <c r="L96" s="46">
        <f t="shared" si="16"/>
        <v>43.333333333333336</v>
      </c>
      <c r="M96" s="43" t="s">
        <v>96</v>
      </c>
      <c r="N96" s="43">
        <v>69700</v>
      </c>
      <c r="O96" s="40" t="s">
        <v>101</v>
      </c>
    </row>
    <row r="97" spans="1:15" customFormat="1" ht="33.75" x14ac:dyDescent="0.25">
      <c r="A97" s="43" t="s">
        <v>705</v>
      </c>
      <c r="B97" s="43" t="s">
        <v>74</v>
      </c>
      <c r="C97" s="59" t="s">
        <v>725</v>
      </c>
      <c r="D97" s="59" t="s">
        <v>119</v>
      </c>
      <c r="E97" s="43" t="s">
        <v>704</v>
      </c>
      <c r="F97" s="43" t="s">
        <v>345</v>
      </c>
      <c r="G97" s="43" t="s">
        <v>354</v>
      </c>
      <c r="H97" s="43">
        <v>52</v>
      </c>
      <c r="I97" s="60">
        <v>316885.697688277</v>
      </c>
      <c r="J97" s="43">
        <v>51</v>
      </c>
      <c r="K97" s="60">
        <v>45946.883076923077</v>
      </c>
      <c r="L97" s="46">
        <f t="shared" si="16"/>
        <v>98.076923076923066</v>
      </c>
      <c r="M97" s="43" t="s">
        <v>96</v>
      </c>
      <c r="N97" s="43">
        <v>69700</v>
      </c>
      <c r="O97" s="40" t="s">
        <v>101</v>
      </c>
    </row>
    <row r="98" spans="1:15" customFormat="1" ht="33.75" x14ac:dyDescent="0.25">
      <c r="A98" s="43" t="s">
        <v>705</v>
      </c>
      <c r="B98" s="43" t="s">
        <v>90</v>
      </c>
      <c r="C98" s="59" t="s">
        <v>726</v>
      </c>
      <c r="D98" s="59" t="s">
        <v>119</v>
      </c>
      <c r="E98" s="43" t="s">
        <v>704</v>
      </c>
      <c r="F98" s="43" t="s">
        <v>346</v>
      </c>
      <c r="G98" s="43" t="s">
        <v>355</v>
      </c>
      <c r="H98" s="43">
        <v>650</v>
      </c>
      <c r="I98" s="60">
        <v>622063.13467240008</v>
      </c>
      <c r="J98" s="43">
        <v>8</v>
      </c>
      <c r="K98" s="60">
        <v>109800.10374999999</v>
      </c>
      <c r="L98" s="46">
        <f t="shared" si="16"/>
        <v>1.2307692307692308</v>
      </c>
      <c r="M98" s="43" t="s">
        <v>96</v>
      </c>
      <c r="N98" s="43">
        <v>69700</v>
      </c>
      <c r="O98" s="40" t="s">
        <v>101</v>
      </c>
    </row>
    <row r="99" spans="1:15" customFormat="1" ht="33.75" x14ac:dyDescent="0.25">
      <c r="A99" s="43" t="s">
        <v>705</v>
      </c>
      <c r="B99" s="43" t="s">
        <v>358</v>
      </c>
      <c r="C99" s="59" t="s">
        <v>727</v>
      </c>
      <c r="D99" s="59" t="s">
        <v>119</v>
      </c>
      <c r="E99" s="43" t="s">
        <v>704</v>
      </c>
      <c r="F99" s="43" t="s">
        <v>348</v>
      </c>
      <c r="G99" s="43" t="s">
        <v>262</v>
      </c>
      <c r="H99" s="43">
        <v>9500</v>
      </c>
      <c r="I99" s="60">
        <v>2060430.0399996003</v>
      </c>
      <c r="J99" s="43">
        <v>910</v>
      </c>
      <c r="K99" s="60">
        <v>445896.69666666671</v>
      </c>
      <c r="L99" s="46">
        <f t="shared" si="16"/>
        <v>9.5789473684210513</v>
      </c>
      <c r="M99" s="43" t="s">
        <v>96</v>
      </c>
      <c r="N99" s="43">
        <v>69700</v>
      </c>
      <c r="O99" s="40" t="s">
        <v>101</v>
      </c>
    </row>
    <row r="100" spans="1:15" customFormat="1" ht="45" x14ac:dyDescent="0.25">
      <c r="A100" s="43" t="s">
        <v>705</v>
      </c>
      <c r="B100" s="43" t="s">
        <v>90</v>
      </c>
      <c r="C100" s="59" t="s">
        <v>728</v>
      </c>
      <c r="D100" s="59" t="s">
        <v>119</v>
      </c>
      <c r="E100" s="43" t="s">
        <v>704</v>
      </c>
      <c r="F100" s="43" t="s">
        <v>349</v>
      </c>
      <c r="G100" s="43" t="s">
        <v>357</v>
      </c>
      <c r="H100" s="43">
        <v>558</v>
      </c>
      <c r="I100" s="60">
        <v>622063.13467240008</v>
      </c>
      <c r="J100" s="43">
        <v>705</v>
      </c>
      <c r="K100" s="60">
        <v>109800.10374999999</v>
      </c>
      <c r="L100" s="46">
        <f t="shared" si="16"/>
        <v>126.34408602150538</v>
      </c>
      <c r="M100" s="43" t="s">
        <v>96</v>
      </c>
      <c r="N100" s="43">
        <v>69700</v>
      </c>
      <c r="O100" s="40" t="s">
        <v>101</v>
      </c>
    </row>
    <row r="101" spans="1:15" customFormat="1" ht="33.75" x14ac:dyDescent="0.25">
      <c r="A101" s="43" t="s">
        <v>705</v>
      </c>
      <c r="B101" s="43" t="s">
        <v>358</v>
      </c>
      <c r="C101" s="59" t="s">
        <v>729</v>
      </c>
      <c r="D101" s="59" t="s">
        <v>119</v>
      </c>
      <c r="E101" s="43" t="s">
        <v>704</v>
      </c>
      <c r="F101" s="43" t="s">
        <v>350</v>
      </c>
      <c r="G101" s="43" t="s">
        <v>86</v>
      </c>
      <c r="H101" s="43">
        <v>52</v>
      </c>
      <c r="I101" s="60">
        <v>2060430.0399996003</v>
      </c>
      <c r="J101" s="43">
        <v>63</v>
      </c>
      <c r="K101" s="60">
        <v>445896.69666666671</v>
      </c>
      <c r="L101" s="46">
        <f t="shared" si="16"/>
        <v>121.15384615384615</v>
      </c>
      <c r="M101" s="43" t="s">
        <v>96</v>
      </c>
      <c r="N101" s="43">
        <v>69700</v>
      </c>
      <c r="O101" s="40" t="s">
        <v>101</v>
      </c>
    </row>
    <row r="102" spans="1:15" customFormat="1" ht="33.75" x14ac:dyDescent="0.25">
      <c r="A102" s="43" t="s">
        <v>705</v>
      </c>
      <c r="B102" s="43" t="s">
        <v>90</v>
      </c>
      <c r="C102" s="59" t="s">
        <v>730</v>
      </c>
      <c r="D102" s="59" t="s">
        <v>119</v>
      </c>
      <c r="E102" s="43" t="s">
        <v>704</v>
      </c>
      <c r="F102" s="43" t="s">
        <v>351</v>
      </c>
      <c r="G102" s="43" t="s">
        <v>355</v>
      </c>
      <c r="H102" s="43">
        <v>40</v>
      </c>
      <c r="I102" s="60">
        <v>622063.13467240008</v>
      </c>
      <c r="J102" s="43">
        <v>76</v>
      </c>
      <c r="K102" s="60">
        <v>109800.10374999999</v>
      </c>
      <c r="L102" s="46">
        <f t="shared" si="16"/>
        <v>190</v>
      </c>
      <c r="M102" s="43" t="s">
        <v>96</v>
      </c>
      <c r="N102" s="43">
        <v>69700</v>
      </c>
      <c r="O102" s="40" t="s">
        <v>101</v>
      </c>
    </row>
    <row r="103" spans="1:15" customFormat="1" ht="45" x14ac:dyDescent="0.25">
      <c r="A103" s="43" t="s">
        <v>705</v>
      </c>
      <c r="B103" s="43" t="s">
        <v>74</v>
      </c>
      <c r="C103" s="59" t="s">
        <v>731</v>
      </c>
      <c r="D103" s="59" t="s">
        <v>119</v>
      </c>
      <c r="E103" s="43" t="s">
        <v>704</v>
      </c>
      <c r="F103" s="43" t="s">
        <v>734</v>
      </c>
      <c r="G103" s="43" t="s">
        <v>735</v>
      </c>
      <c r="H103" s="43">
        <v>12</v>
      </c>
      <c r="I103" s="60">
        <v>316885.697688277</v>
      </c>
      <c r="J103" s="43">
        <v>3</v>
      </c>
      <c r="K103" s="60">
        <v>45946.883076923077</v>
      </c>
      <c r="L103" s="46">
        <f t="shared" si="16"/>
        <v>25</v>
      </c>
      <c r="M103" s="43" t="s">
        <v>96</v>
      </c>
      <c r="N103" s="43">
        <v>69700</v>
      </c>
      <c r="O103" s="40" t="s">
        <v>101</v>
      </c>
    </row>
    <row r="104" spans="1:15" customFormat="1" ht="33.75" x14ac:dyDescent="0.25">
      <c r="A104" s="43" t="s">
        <v>705</v>
      </c>
      <c r="B104" s="43" t="s">
        <v>74</v>
      </c>
      <c r="C104" s="59" t="s">
        <v>732</v>
      </c>
      <c r="D104" s="59" t="s">
        <v>119</v>
      </c>
      <c r="E104" s="43" t="s">
        <v>704</v>
      </c>
      <c r="F104" s="43" t="s">
        <v>352</v>
      </c>
      <c r="G104" s="43" t="s">
        <v>262</v>
      </c>
      <c r="H104" s="43">
        <v>6000</v>
      </c>
      <c r="I104" s="60">
        <v>316885.697688277</v>
      </c>
      <c r="J104" s="43">
        <v>378</v>
      </c>
      <c r="K104" s="60">
        <v>45946.883076923077</v>
      </c>
      <c r="L104" s="46">
        <f t="shared" si="16"/>
        <v>6.3</v>
      </c>
      <c r="M104" s="43" t="s">
        <v>96</v>
      </c>
      <c r="N104" s="43">
        <v>69700</v>
      </c>
      <c r="O104" s="40" t="s">
        <v>101</v>
      </c>
    </row>
    <row r="105" spans="1:15" customFormat="1" ht="33.75" x14ac:dyDescent="0.25">
      <c r="A105" s="43" t="s">
        <v>705</v>
      </c>
      <c r="B105" s="43" t="s">
        <v>74</v>
      </c>
      <c r="C105" s="59" t="s">
        <v>733</v>
      </c>
      <c r="D105" s="59" t="s">
        <v>119</v>
      </c>
      <c r="E105" s="43" t="s">
        <v>704</v>
      </c>
      <c r="F105" s="43" t="s">
        <v>736</v>
      </c>
      <c r="G105" s="43" t="s">
        <v>355</v>
      </c>
      <c r="H105" s="43">
        <v>80</v>
      </c>
      <c r="I105" s="60">
        <v>316885.697688277</v>
      </c>
      <c r="J105" s="43">
        <v>8</v>
      </c>
      <c r="K105" s="60">
        <v>45946.883076923077</v>
      </c>
      <c r="L105" s="46">
        <f t="shared" si="16"/>
        <v>10</v>
      </c>
      <c r="M105" s="43" t="s">
        <v>96</v>
      </c>
      <c r="N105" s="43">
        <v>69700</v>
      </c>
      <c r="O105" s="40" t="s">
        <v>101</v>
      </c>
    </row>
    <row r="106" spans="1:15" customFormat="1" ht="33.75" x14ac:dyDescent="0.25">
      <c r="A106" s="43" t="s">
        <v>705</v>
      </c>
      <c r="B106" s="43" t="s">
        <v>201</v>
      </c>
      <c r="C106" s="59" t="s">
        <v>120</v>
      </c>
      <c r="D106" s="59" t="s">
        <v>120</v>
      </c>
      <c r="E106" s="43" t="s">
        <v>704</v>
      </c>
      <c r="F106" s="43" t="s">
        <v>817</v>
      </c>
      <c r="G106" s="43" t="s">
        <v>98</v>
      </c>
      <c r="H106" s="43">
        <v>100</v>
      </c>
      <c r="I106" s="60">
        <f>I107</f>
        <v>161011.81176888885</v>
      </c>
      <c r="J106" s="46">
        <v>0</v>
      </c>
      <c r="K106" s="60">
        <f>K107</f>
        <v>28700.441111111108</v>
      </c>
      <c r="L106" s="46">
        <f t="shared" ref="L106:L108" si="17">(J106/H106)*100</f>
        <v>0</v>
      </c>
      <c r="M106" s="43" t="s">
        <v>96</v>
      </c>
      <c r="N106" s="43">
        <v>69700</v>
      </c>
      <c r="O106" s="40" t="s">
        <v>99</v>
      </c>
    </row>
    <row r="107" spans="1:15" customFormat="1" ht="33.75" x14ac:dyDescent="0.25">
      <c r="A107" s="43" t="s">
        <v>705</v>
      </c>
      <c r="B107" s="43" t="s">
        <v>201</v>
      </c>
      <c r="C107" s="59" t="s">
        <v>359</v>
      </c>
      <c r="D107" s="59" t="s">
        <v>120</v>
      </c>
      <c r="E107" s="43" t="s">
        <v>704</v>
      </c>
      <c r="F107" s="43" t="s">
        <v>818</v>
      </c>
      <c r="G107" s="43" t="s">
        <v>98</v>
      </c>
      <c r="H107" s="43">
        <v>100</v>
      </c>
      <c r="I107" s="60">
        <f>I108</f>
        <v>161011.81176888885</v>
      </c>
      <c r="J107" s="46">
        <v>0</v>
      </c>
      <c r="K107" s="60">
        <f>K108</f>
        <v>28700.441111111108</v>
      </c>
      <c r="L107" s="46">
        <f t="shared" ref="L107" si="18">(J107/H107)*100</f>
        <v>0</v>
      </c>
      <c r="M107" s="43" t="s">
        <v>96</v>
      </c>
      <c r="N107" s="43">
        <v>69700</v>
      </c>
      <c r="O107" s="40" t="s">
        <v>100</v>
      </c>
    </row>
    <row r="108" spans="1:15" customFormat="1" ht="45" x14ac:dyDescent="0.25">
      <c r="A108" s="43" t="s">
        <v>705</v>
      </c>
      <c r="B108" s="43" t="s">
        <v>71</v>
      </c>
      <c r="C108" s="59" t="s">
        <v>360</v>
      </c>
      <c r="D108" s="59" t="s">
        <v>120</v>
      </c>
      <c r="E108" s="43" t="s">
        <v>704</v>
      </c>
      <c r="F108" s="43" t="s">
        <v>361</v>
      </c>
      <c r="G108" s="43" t="s">
        <v>87</v>
      </c>
      <c r="H108" s="43">
        <v>4</v>
      </c>
      <c r="I108" s="60">
        <v>161011.81176888885</v>
      </c>
      <c r="J108" s="46">
        <v>0</v>
      </c>
      <c r="K108" s="60">
        <v>28700.441111111108</v>
      </c>
      <c r="L108" s="46">
        <f t="shared" si="17"/>
        <v>0</v>
      </c>
      <c r="M108" s="43" t="s">
        <v>96</v>
      </c>
      <c r="N108" s="43">
        <v>69700</v>
      </c>
      <c r="O108" s="40" t="s">
        <v>101</v>
      </c>
    </row>
    <row r="109" spans="1:15" customFormat="1" ht="33.75" x14ac:dyDescent="0.25">
      <c r="A109" s="43" t="s">
        <v>705</v>
      </c>
      <c r="B109" s="43" t="s">
        <v>200</v>
      </c>
      <c r="C109" s="59" t="s">
        <v>121</v>
      </c>
      <c r="D109" s="59" t="s">
        <v>121</v>
      </c>
      <c r="E109" s="43" t="s">
        <v>704</v>
      </c>
      <c r="F109" s="43" t="s">
        <v>819</v>
      </c>
      <c r="G109" s="43" t="s">
        <v>98</v>
      </c>
      <c r="H109" s="43">
        <v>100</v>
      </c>
      <c r="I109" s="60">
        <f>I110+I112</f>
        <v>4039210.382191401</v>
      </c>
      <c r="J109" s="46">
        <v>12.5</v>
      </c>
      <c r="K109" s="60">
        <f>K110+K112</f>
        <v>905105.61164835154</v>
      </c>
      <c r="L109" s="46">
        <f t="shared" ref="L109:L113" si="19">(J109/H109)*100</f>
        <v>12.5</v>
      </c>
      <c r="M109" s="43" t="s">
        <v>96</v>
      </c>
      <c r="N109" s="43">
        <v>69700</v>
      </c>
      <c r="O109" s="40" t="s">
        <v>99</v>
      </c>
    </row>
    <row r="110" spans="1:15" customFormat="1" ht="33.75" x14ac:dyDescent="0.25">
      <c r="A110" s="43" t="s">
        <v>705</v>
      </c>
      <c r="B110" s="43" t="s">
        <v>200</v>
      </c>
      <c r="C110" s="59" t="s">
        <v>362</v>
      </c>
      <c r="D110" s="59" t="s">
        <v>121</v>
      </c>
      <c r="E110" s="43" t="s">
        <v>704</v>
      </c>
      <c r="F110" s="43" t="s">
        <v>820</v>
      </c>
      <c r="G110" s="43" t="s">
        <v>98</v>
      </c>
      <c r="H110" s="43">
        <v>100</v>
      </c>
      <c r="I110" s="60">
        <f>I111</f>
        <v>316885.697688277</v>
      </c>
      <c r="J110" s="46">
        <v>0</v>
      </c>
      <c r="K110" s="60">
        <f>K111</f>
        <v>45946.883076923077</v>
      </c>
      <c r="L110" s="46">
        <f t="shared" si="19"/>
        <v>0</v>
      </c>
      <c r="M110" s="43" t="s">
        <v>96</v>
      </c>
      <c r="N110" s="43">
        <v>69700</v>
      </c>
      <c r="O110" s="40" t="s">
        <v>100</v>
      </c>
    </row>
    <row r="111" spans="1:15" customFormat="1" ht="33.75" x14ac:dyDescent="0.25">
      <c r="A111" s="43" t="s">
        <v>705</v>
      </c>
      <c r="B111" s="43" t="s">
        <v>74</v>
      </c>
      <c r="C111" s="59" t="s">
        <v>363</v>
      </c>
      <c r="D111" s="59" t="s">
        <v>121</v>
      </c>
      <c r="E111" s="43" t="s">
        <v>704</v>
      </c>
      <c r="F111" s="43" t="s">
        <v>366</v>
      </c>
      <c r="G111" s="43" t="s">
        <v>86</v>
      </c>
      <c r="H111" s="43">
        <v>4</v>
      </c>
      <c r="I111" s="60">
        <v>316885.697688277</v>
      </c>
      <c r="J111" s="43">
        <v>0</v>
      </c>
      <c r="K111" s="60">
        <v>45946.883076923077</v>
      </c>
      <c r="L111" s="46">
        <f t="shared" si="19"/>
        <v>0</v>
      </c>
      <c r="M111" s="43" t="s">
        <v>96</v>
      </c>
      <c r="N111" s="43">
        <v>69700</v>
      </c>
      <c r="O111" s="40" t="s">
        <v>101</v>
      </c>
    </row>
    <row r="112" spans="1:15" customFormat="1" ht="22.5" x14ac:dyDescent="0.25">
      <c r="A112" s="43" t="s">
        <v>705</v>
      </c>
      <c r="B112" s="43" t="s">
        <v>200</v>
      </c>
      <c r="C112" s="59" t="s">
        <v>364</v>
      </c>
      <c r="D112" s="59" t="s">
        <v>121</v>
      </c>
      <c r="E112" s="43" t="s">
        <v>704</v>
      </c>
      <c r="F112" s="43" t="s">
        <v>821</v>
      </c>
      <c r="G112" s="43" t="s">
        <v>98</v>
      </c>
      <c r="H112" s="43">
        <v>100</v>
      </c>
      <c r="I112" s="60">
        <f>I113</f>
        <v>3722324.6845031241</v>
      </c>
      <c r="J112" s="46">
        <v>25</v>
      </c>
      <c r="K112" s="60">
        <f>K113</f>
        <v>859158.72857142845</v>
      </c>
      <c r="L112" s="46">
        <f t="shared" si="19"/>
        <v>25</v>
      </c>
      <c r="M112" s="43" t="s">
        <v>96</v>
      </c>
      <c r="N112" s="43">
        <v>69700</v>
      </c>
      <c r="O112" s="40" t="s">
        <v>100</v>
      </c>
    </row>
    <row r="113" spans="1:15" customFormat="1" ht="33.75" x14ac:dyDescent="0.25">
      <c r="A113" s="43" t="s">
        <v>705</v>
      </c>
      <c r="B113" s="43" t="s">
        <v>200</v>
      </c>
      <c r="C113" s="59" t="s">
        <v>365</v>
      </c>
      <c r="D113" s="59" t="s">
        <v>121</v>
      </c>
      <c r="E113" s="43" t="s">
        <v>704</v>
      </c>
      <c r="F113" s="43" t="s">
        <v>367</v>
      </c>
      <c r="G113" s="43" t="s">
        <v>86</v>
      </c>
      <c r="H113" s="43">
        <v>4</v>
      </c>
      <c r="I113" s="60">
        <v>3722324.6845031241</v>
      </c>
      <c r="J113" s="43">
        <v>1</v>
      </c>
      <c r="K113" s="60">
        <v>859158.72857142845</v>
      </c>
      <c r="L113" s="46">
        <f t="shared" si="19"/>
        <v>25</v>
      </c>
      <c r="M113" s="43" t="s">
        <v>96</v>
      </c>
      <c r="N113" s="43">
        <v>69700</v>
      </c>
      <c r="O113" s="40" t="s">
        <v>101</v>
      </c>
    </row>
    <row r="114" spans="1:15" customFormat="1" ht="78.75" x14ac:dyDescent="0.25">
      <c r="A114" s="43" t="s">
        <v>705</v>
      </c>
      <c r="B114" s="43" t="s">
        <v>200</v>
      </c>
      <c r="C114" s="59" t="s">
        <v>122</v>
      </c>
      <c r="D114" s="59" t="s">
        <v>122</v>
      </c>
      <c r="E114" s="43" t="s">
        <v>704</v>
      </c>
      <c r="F114" s="43" t="s">
        <v>822</v>
      </c>
      <c r="G114" s="43" t="s">
        <v>98</v>
      </c>
      <c r="H114" s="43">
        <v>100</v>
      </c>
      <c r="I114" s="60">
        <f>I115+I120</f>
        <v>8336078.2024304019</v>
      </c>
      <c r="J114" s="46">
        <v>68.75</v>
      </c>
      <c r="K114" s="60">
        <f>K115+K120</f>
        <v>1872679.322077191</v>
      </c>
      <c r="L114" s="46">
        <f t="shared" ref="L114:L119" si="20">(J114/H114)*100</f>
        <v>68.75</v>
      </c>
      <c r="M114" s="43" t="s">
        <v>96</v>
      </c>
      <c r="N114" s="43">
        <v>69700</v>
      </c>
      <c r="O114" s="40" t="s">
        <v>99</v>
      </c>
    </row>
    <row r="115" spans="1:15" customFormat="1" ht="67.5" x14ac:dyDescent="0.25">
      <c r="A115" s="43" t="s">
        <v>705</v>
      </c>
      <c r="B115" s="43" t="s">
        <v>200</v>
      </c>
      <c r="C115" s="59" t="s">
        <v>368</v>
      </c>
      <c r="D115" s="59" t="s">
        <v>122</v>
      </c>
      <c r="E115" s="43" t="s">
        <v>704</v>
      </c>
      <c r="F115" s="43" t="s">
        <v>823</v>
      </c>
      <c r="G115" s="43" t="s">
        <v>98</v>
      </c>
      <c r="H115" s="43">
        <v>100</v>
      </c>
      <c r="I115" s="60">
        <f>SUM(I116:I119)</f>
        <v>8078420.7643828019</v>
      </c>
      <c r="J115" s="46">
        <v>12.5</v>
      </c>
      <c r="K115" s="60">
        <f>SUM(K116:K119)</f>
        <v>1810211.2232967031</v>
      </c>
      <c r="L115" s="46">
        <f t="shared" si="20"/>
        <v>12.5</v>
      </c>
      <c r="M115" s="43" t="s">
        <v>96</v>
      </c>
      <c r="N115" s="43">
        <v>69700</v>
      </c>
      <c r="O115" s="40" t="s">
        <v>100</v>
      </c>
    </row>
    <row r="116" spans="1:15" customFormat="1" ht="67.5" x14ac:dyDescent="0.25">
      <c r="A116" s="43" t="s">
        <v>705</v>
      </c>
      <c r="B116" s="43" t="s">
        <v>200</v>
      </c>
      <c r="C116" s="59" t="s">
        <v>369</v>
      </c>
      <c r="D116" s="59" t="s">
        <v>122</v>
      </c>
      <c r="E116" s="43" t="s">
        <v>704</v>
      </c>
      <c r="F116" s="43" t="s">
        <v>375</v>
      </c>
      <c r="G116" s="43" t="s">
        <v>86</v>
      </c>
      <c r="H116" s="43">
        <v>52</v>
      </c>
      <c r="I116" s="60">
        <v>3722324.6845031241</v>
      </c>
      <c r="J116" s="43">
        <v>13</v>
      </c>
      <c r="K116" s="60">
        <v>859158.72857142845</v>
      </c>
      <c r="L116" s="46">
        <f t="shared" si="20"/>
        <v>25</v>
      </c>
      <c r="M116" s="43" t="s">
        <v>96</v>
      </c>
      <c r="N116" s="43">
        <v>69700</v>
      </c>
      <c r="O116" s="40" t="s">
        <v>101</v>
      </c>
    </row>
    <row r="117" spans="1:15" customFormat="1" ht="67.5" x14ac:dyDescent="0.25">
      <c r="A117" s="43" t="s">
        <v>705</v>
      </c>
      <c r="B117" s="43" t="s">
        <v>74</v>
      </c>
      <c r="C117" s="59" t="s">
        <v>370</v>
      </c>
      <c r="D117" s="59" t="s">
        <v>122</v>
      </c>
      <c r="E117" s="43" t="s">
        <v>704</v>
      </c>
      <c r="F117" s="43" t="s">
        <v>376</v>
      </c>
      <c r="G117" s="43" t="s">
        <v>737</v>
      </c>
      <c r="H117" s="43">
        <v>600</v>
      </c>
      <c r="I117" s="60">
        <v>316885.697688277</v>
      </c>
      <c r="J117" s="43">
        <v>0</v>
      </c>
      <c r="K117" s="60">
        <v>45946.883076923077</v>
      </c>
      <c r="L117" s="46">
        <f t="shared" si="20"/>
        <v>0</v>
      </c>
      <c r="M117" s="43" t="s">
        <v>96</v>
      </c>
      <c r="N117" s="43">
        <v>69700</v>
      </c>
      <c r="O117" s="40" t="s">
        <v>101</v>
      </c>
    </row>
    <row r="118" spans="1:15" customFormat="1" ht="67.5" x14ac:dyDescent="0.25">
      <c r="A118" s="43" t="s">
        <v>705</v>
      </c>
      <c r="B118" s="43" t="s">
        <v>74</v>
      </c>
      <c r="C118" s="59" t="s">
        <v>371</v>
      </c>
      <c r="D118" s="59" t="s">
        <v>122</v>
      </c>
      <c r="E118" s="43" t="s">
        <v>704</v>
      </c>
      <c r="F118" s="43" t="s">
        <v>377</v>
      </c>
      <c r="G118" s="43" t="s">
        <v>737</v>
      </c>
      <c r="H118" s="43">
        <v>300</v>
      </c>
      <c r="I118" s="60">
        <v>316885.697688277</v>
      </c>
      <c r="J118" s="43">
        <v>0</v>
      </c>
      <c r="K118" s="60">
        <v>45946.883076923077</v>
      </c>
      <c r="L118" s="46">
        <f t="shared" si="20"/>
        <v>0</v>
      </c>
      <c r="M118" s="43" t="s">
        <v>96</v>
      </c>
      <c r="N118" s="43">
        <v>69700</v>
      </c>
      <c r="O118" s="40" t="s">
        <v>101</v>
      </c>
    </row>
    <row r="119" spans="1:15" customFormat="1" ht="67.5" x14ac:dyDescent="0.25">
      <c r="A119" s="43" t="s">
        <v>705</v>
      </c>
      <c r="B119" s="43" t="s">
        <v>200</v>
      </c>
      <c r="C119" s="59" t="s">
        <v>372</v>
      </c>
      <c r="D119" s="59" t="s">
        <v>122</v>
      </c>
      <c r="E119" s="43" t="s">
        <v>704</v>
      </c>
      <c r="F119" s="43" t="s">
        <v>378</v>
      </c>
      <c r="G119" s="43" t="s">
        <v>86</v>
      </c>
      <c r="H119" s="43">
        <v>52</v>
      </c>
      <c r="I119" s="60">
        <v>3722324.6845031241</v>
      </c>
      <c r="J119" s="43">
        <v>13</v>
      </c>
      <c r="K119" s="60">
        <v>859158.72857142845</v>
      </c>
      <c r="L119" s="46">
        <f t="shared" si="20"/>
        <v>25</v>
      </c>
      <c r="M119" s="43" t="s">
        <v>96</v>
      </c>
      <c r="N119" s="43">
        <v>69700</v>
      </c>
      <c r="O119" s="40" t="s">
        <v>101</v>
      </c>
    </row>
    <row r="120" spans="1:15" customFormat="1" ht="67.5" x14ac:dyDescent="0.25">
      <c r="A120" s="43" t="s">
        <v>705</v>
      </c>
      <c r="B120" s="43" t="s">
        <v>201</v>
      </c>
      <c r="C120" s="59" t="s">
        <v>373</v>
      </c>
      <c r="D120" s="59" t="s">
        <v>122</v>
      </c>
      <c r="E120" s="43" t="s">
        <v>704</v>
      </c>
      <c r="F120" s="43" t="s">
        <v>824</v>
      </c>
      <c r="G120" s="43" t="s">
        <v>98</v>
      </c>
      <c r="H120" s="43">
        <v>100</v>
      </c>
      <c r="I120" s="60">
        <f>I121</f>
        <v>257657.43804760001</v>
      </c>
      <c r="J120" s="46">
        <v>125</v>
      </c>
      <c r="K120" s="60">
        <f>K121</f>
        <v>62468.098780487802</v>
      </c>
      <c r="L120" s="46">
        <f t="shared" ref="L120:L121" si="21">(J120/H120)*100</f>
        <v>125</v>
      </c>
      <c r="M120" s="43" t="s">
        <v>96</v>
      </c>
      <c r="N120" s="43">
        <v>69700</v>
      </c>
      <c r="O120" s="40" t="s">
        <v>100</v>
      </c>
    </row>
    <row r="121" spans="1:15" customFormat="1" ht="67.5" x14ac:dyDescent="0.25">
      <c r="A121" s="43" t="s">
        <v>705</v>
      </c>
      <c r="B121" s="43" t="s">
        <v>89</v>
      </c>
      <c r="C121" s="59" t="s">
        <v>374</v>
      </c>
      <c r="D121" s="59" t="s">
        <v>122</v>
      </c>
      <c r="E121" s="43" t="s">
        <v>704</v>
      </c>
      <c r="F121" s="43" t="s">
        <v>379</v>
      </c>
      <c r="G121" s="43" t="s">
        <v>261</v>
      </c>
      <c r="H121" s="43">
        <v>20</v>
      </c>
      <c r="I121" s="60">
        <v>257657.43804760001</v>
      </c>
      <c r="J121" s="43">
        <v>25</v>
      </c>
      <c r="K121" s="60">
        <v>62468.098780487802</v>
      </c>
      <c r="L121" s="46">
        <f t="shared" si="21"/>
        <v>125</v>
      </c>
      <c r="M121" s="43" t="s">
        <v>96</v>
      </c>
      <c r="N121" s="43">
        <v>69700</v>
      </c>
      <c r="O121" s="40" t="s">
        <v>101</v>
      </c>
    </row>
    <row r="122" spans="1:15" customFormat="1" ht="112.5" x14ac:dyDescent="0.25">
      <c r="A122" s="43" t="s">
        <v>705</v>
      </c>
      <c r="B122" s="43" t="s">
        <v>71</v>
      </c>
      <c r="C122" s="59" t="s">
        <v>123</v>
      </c>
      <c r="D122" s="59" t="s">
        <v>123</v>
      </c>
      <c r="E122" s="43" t="s">
        <v>704</v>
      </c>
      <c r="F122" s="43" t="s">
        <v>825</v>
      </c>
      <c r="G122" s="43" t="s">
        <v>98</v>
      </c>
      <c r="H122" s="43">
        <v>100</v>
      </c>
      <c r="I122" s="60">
        <f>I123+I128+I130</f>
        <v>1127082.6823822218</v>
      </c>
      <c r="J122" s="46">
        <v>4.125</v>
      </c>
      <c r="K122" s="60">
        <f>K123+K128+K130</f>
        <v>200903.08777777775</v>
      </c>
      <c r="L122" s="46">
        <f t="shared" ref="L122:L129" si="22">(J122/H122)*100</f>
        <v>4.125</v>
      </c>
      <c r="M122" s="43" t="s">
        <v>96</v>
      </c>
      <c r="N122" s="43">
        <v>69700</v>
      </c>
      <c r="O122" s="40" t="s">
        <v>99</v>
      </c>
    </row>
    <row r="123" spans="1:15" customFormat="1" ht="90" x14ac:dyDescent="0.25">
      <c r="A123" s="43" t="s">
        <v>705</v>
      </c>
      <c r="B123" s="43" t="s">
        <v>71</v>
      </c>
      <c r="C123" s="59" t="s">
        <v>380</v>
      </c>
      <c r="D123" s="59" t="s">
        <v>123</v>
      </c>
      <c r="E123" s="43" t="s">
        <v>704</v>
      </c>
      <c r="F123" s="43" t="s">
        <v>826</v>
      </c>
      <c r="G123" s="43" t="s">
        <v>98</v>
      </c>
      <c r="H123" s="43">
        <v>100</v>
      </c>
      <c r="I123" s="60">
        <f>SUM(I124:I127)</f>
        <v>644047.24707555538</v>
      </c>
      <c r="J123" s="46">
        <v>0</v>
      </c>
      <c r="K123" s="60">
        <f>SUM(K124:K127)</f>
        <v>114801.76444444443</v>
      </c>
      <c r="L123" s="46">
        <f t="shared" si="22"/>
        <v>0</v>
      </c>
      <c r="M123" s="43" t="s">
        <v>96</v>
      </c>
      <c r="N123" s="43">
        <v>69700</v>
      </c>
      <c r="O123" s="40" t="s">
        <v>100</v>
      </c>
    </row>
    <row r="124" spans="1:15" customFormat="1" ht="90" x14ac:dyDescent="0.25">
      <c r="A124" s="43" t="s">
        <v>705</v>
      </c>
      <c r="B124" s="43" t="s">
        <v>71</v>
      </c>
      <c r="C124" s="59" t="s">
        <v>381</v>
      </c>
      <c r="D124" s="59" t="s">
        <v>123</v>
      </c>
      <c r="E124" s="43" t="s">
        <v>704</v>
      </c>
      <c r="F124" s="43" t="s">
        <v>390</v>
      </c>
      <c r="G124" s="43" t="s">
        <v>397</v>
      </c>
      <c r="H124" s="43">
        <v>500</v>
      </c>
      <c r="I124" s="60">
        <v>161011.81176888885</v>
      </c>
      <c r="J124" s="43">
        <v>0</v>
      </c>
      <c r="K124" s="60">
        <v>28700.441111111108</v>
      </c>
      <c r="L124" s="46">
        <f t="shared" si="22"/>
        <v>0</v>
      </c>
      <c r="M124" s="43" t="s">
        <v>96</v>
      </c>
      <c r="N124" s="43">
        <v>69700</v>
      </c>
      <c r="O124" s="40" t="s">
        <v>101</v>
      </c>
    </row>
    <row r="125" spans="1:15" customFormat="1" ht="90" x14ac:dyDescent="0.25">
      <c r="A125" s="43" t="s">
        <v>705</v>
      </c>
      <c r="B125" s="43" t="s">
        <v>71</v>
      </c>
      <c r="C125" s="59" t="s">
        <v>382</v>
      </c>
      <c r="D125" s="59" t="s">
        <v>123</v>
      </c>
      <c r="E125" s="43" t="s">
        <v>704</v>
      </c>
      <c r="F125" s="43" t="s">
        <v>391</v>
      </c>
      <c r="G125" s="43" t="s">
        <v>398</v>
      </c>
      <c r="H125" s="43">
        <v>800</v>
      </c>
      <c r="I125" s="60">
        <v>161011.81176888885</v>
      </c>
      <c r="J125" s="43">
        <v>0</v>
      </c>
      <c r="K125" s="60">
        <v>28700.441111111108</v>
      </c>
      <c r="L125" s="46">
        <f t="shared" si="22"/>
        <v>0</v>
      </c>
      <c r="M125" s="43" t="s">
        <v>96</v>
      </c>
      <c r="N125" s="43">
        <v>69700</v>
      </c>
      <c r="O125" s="40" t="s">
        <v>101</v>
      </c>
    </row>
    <row r="126" spans="1:15" customFormat="1" ht="90" x14ac:dyDescent="0.25">
      <c r="A126" s="43" t="s">
        <v>705</v>
      </c>
      <c r="B126" s="43" t="s">
        <v>71</v>
      </c>
      <c r="C126" s="59" t="s">
        <v>383</v>
      </c>
      <c r="D126" s="59" t="s">
        <v>123</v>
      </c>
      <c r="E126" s="43" t="s">
        <v>704</v>
      </c>
      <c r="F126" s="43" t="s">
        <v>392</v>
      </c>
      <c r="G126" s="43" t="s">
        <v>399</v>
      </c>
      <c r="H126" s="43">
        <v>1000</v>
      </c>
      <c r="I126" s="60">
        <v>161011.81176888885</v>
      </c>
      <c r="J126" s="43">
        <v>0</v>
      </c>
      <c r="K126" s="60">
        <v>28700.441111111108</v>
      </c>
      <c r="L126" s="46">
        <f t="shared" si="22"/>
        <v>0</v>
      </c>
      <c r="M126" s="43" t="s">
        <v>96</v>
      </c>
      <c r="N126" s="43">
        <v>69700</v>
      </c>
      <c r="O126" s="40" t="s">
        <v>101</v>
      </c>
    </row>
    <row r="127" spans="1:15" customFormat="1" ht="90" x14ac:dyDescent="0.25">
      <c r="A127" s="43" t="s">
        <v>705</v>
      </c>
      <c r="B127" s="43" t="s">
        <v>71</v>
      </c>
      <c r="C127" s="59" t="s">
        <v>384</v>
      </c>
      <c r="D127" s="59" t="s">
        <v>123</v>
      </c>
      <c r="E127" s="43" t="s">
        <v>704</v>
      </c>
      <c r="F127" s="43" t="s">
        <v>393</v>
      </c>
      <c r="G127" s="43" t="s">
        <v>86</v>
      </c>
      <c r="H127" s="43">
        <v>30</v>
      </c>
      <c r="I127" s="60">
        <v>161011.81176888885</v>
      </c>
      <c r="J127" s="43">
        <v>0</v>
      </c>
      <c r="K127" s="60">
        <v>28700.441111111108</v>
      </c>
      <c r="L127" s="46">
        <f t="shared" si="22"/>
        <v>0</v>
      </c>
      <c r="M127" s="43" t="s">
        <v>96</v>
      </c>
      <c r="N127" s="43">
        <v>69700</v>
      </c>
      <c r="O127" s="40" t="s">
        <v>101</v>
      </c>
    </row>
    <row r="128" spans="1:15" customFormat="1" ht="90" x14ac:dyDescent="0.25">
      <c r="A128" s="43" t="s">
        <v>705</v>
      </c>
      <c r="B128" s="43" t="s">
        <v>71</v>
      </c>
      <c r="C128" s="59" t="s">
        <v>385</v>
      </c>
      <c r="D128" s="59" t="s">
        <v>123</v>
      </c>
      <c r="E128" s="43" t="s">
        <v>704</v>
      </c>
      <c r="F128" s="43" t="s">
        <v>827</v>
      </c>
      <c r="G128" s="43" t="s">
        <v>98</v>
      </c>
      <c r="H128" s="43">
        <v>100</v>
      </c>
      <c r="I128" s="60">
        <f>I129</f>
        <v>161011.81176888885</v>
      </c>
      <c r="J128" s="46">
        <v>0</v>
      </c>
      <c r="K128" s="60">
        <f>K129</f>
        <v>28700.441111111108</v>
      </c>
      <c r="L128" s="46">
        <f t="shared" ref="L128" si="23">(J128/H128)*100</f>
        <v>0</v>
      </c>
      <c r="M128" s="43" t="s">
        <v>96</v>
      </c>
      <c r="N128" s="43">
        <v>69700</v>
      </c>
      <c r="O128" s="40" t="s">
        <v>100</v>
      </c>
    </row>
    <row r="129" spans="1:15" customFormat="1" ht="90" x14ac:dyDescent="0.25">
      <c r="A129" s="43" t="s">
        <v>705</v>
      </c>
      <c r="B129" s="43" t="s">
        <v>71</v>
      </c>
      <c r="C129" s="59" t="s">
        <v>386</v>
      </c>
      <c r="D129" s="59" t="s">
        <v>123</v>
      </c>
      <c r="E129" s="43" t="s">
        <v>704</v>
      </c>
      <c r="F129" s="43" t="s">
        <v>394</v>
      </c>
      <c r="G129" s="43" t="s">
        <v>88</v>
      </c>
      <c r="H129" s="43">
        <v>10</v>
      </c>
      <c r="I129" s="60">
        <v>161011.81176888885</v>
      </c>
      <c r="J129" s="43">
        <v>0</v>
      </c>
      <c r="K129" s="60">
        <v>28700.441111111108</v>
      </c>
      <c r="L129" s="46">
        <f t="shared" si="22"/>
        <v>0</v>
      </c>
      <c r="M129" s="43" t="s">
        <v>96</v>
      </c>
      <c r="N129" s="43">
        <v>69700</v>
      </c>
      <c r="O129" s="40" t="s">
        <v>101</v>
      </c>
    </row>
    <row r="130" spans="1:15" customFormat="1" ht="90" x14ac:dyDescent="0.25">
      <c r="A130" s="43" t="s">
        <v>705</v>
      </c>
      <c r="B130" s="43" t="s">
        <v>71</v>
      </c>
      <c r="C130" s="59" t="s">
        <v>387</v>
      </c>
      <c r="D130" s="59" t="s">
        <v>123</v>
      </c>
      <c r="E130" s="43" t="s">
        <v>704</v>
      </c>
      <c r="F130" s="43" t="s">
        <v>828</v>
      </c>
      <c r="G130" s="43" t="s">
        <v>98</v>
      </c>
      <c r="H130" s="43">
        <v>100</v>
      </c>
      <c r="I130" s="60">
        <f>SUM(I131:I132)</f>
        <v>322023.62353777769</v>
      </c>
      <c r="J130" s="46">
        <v>12.5</v>
      </c>
      <c r="K130" s="60">
        <f>SUM(K131:K132)</f>
        <v>57400.882222222215</v>
      </c>
      <c r="L130" s="46">
        <f t="shared" ref="L130:L132" si="24">(J130/H130)*100</f>
        <v>12.5</v>
      </c>
      <c r="M130" s="43" t="s">
        <v>96</v>
      </c>
      <c r="N130" s="43">
        <v>69700</v>
      </c>
      <c r="O130" s="40" t="s">
        <v>100</v>
      </c>
    </row>
    <row r="131" spans="1:15" customFormat="1" ht="90" x14ac:dyDescent="0.25">
      <c r="A131" s="43" t="s">
        <v>705</v>
      </c>
      <c r="B131" s="43" t="s">
        <v>71</v>
      </c>
      <c r="C131" s="59" t="s">
        <v>388</v>
      </c>
      <c r="D131" s="59" t="s">
        <v>123</v>
      </c>
      <c r="E131" s="43" t="s">
        <v>704</v>
      </c>
      <c r="F131" s="43" t="s">
        <v>395</v>
      </c>
      <c r="G131" s="43" t="s">
        <v>86</v>
      </c>
      <c r="H131" s="43">
        <v>4</v>
      </c>
      <c r="I131" s="60">
        <v>161011.81176888885</v>
      </c>
      <c r="J131" s="43">
        <v>1</v>
      </c>
      <c r="K131" s="60">
        <v>28700.441111111108</v>
      </c>
      <c r="L131" s="46">
        <f t="shared" si="24"/>
        <v>25</v>
      </c>
      <c r="M131" s="43" t="s">
        <v>96</v>
      </c>
      <c r="N131" s="43">
        <v>69700</v>
      </c>
      <c r="O131" s="40" t="s">
        <v>101</v>
      </c>
    </row>
    <row r="132" spans="1:15" customFormat="1" ht="90" x14ac:dyDescent="0.25">
      <c r="A132" s="43" t="s">
        <v>705</v>
      </c>
      <c r="B132" s="43" t="s">
        <v>71</v>
      </c>
      <c r="C132" s="59" t="s">
        <v>389</v>
      </c>
      <c r="D132" s="59" t="s">
        <v>123</v>
      </c>
      <c r="E132" s="43" t="s">
        <v>704</v>
      </c>
      <c r="F132" s="43" t="s">
        <v>396</v>
      </c>
      <c r="G132" s="43" t="s">
        <v>86</v>
      </c>
      <c r="H132" s="43">
        <v>4</v>
      </c>
      <c r="I132" s="60">
        <v>161011.81176888885</v>
      </c>
      <c r="J132" s="43">
        <v>0</v>
      </c>
      <c r="K132" s="60">
        <v>28700.441111111108</v>
      </c>
      <c r="L132" s="46">
        <f t="shared" si="24"/>
        <v>0</v>
      </c>
      <c r="M132" s="43" t="s">
        <v>96</v>
      </c>
      <c r="N132" s="43">
        <v>69700</v>
      </c>
      <c r="O132" s="40" t="s">
        <v>101</v>
      </c>
    </row>
    <row r="133" spans="1:15" customFormat="1" ht="112.5" x14ac:dyDescent="0.25">
      <c r="A133" s="43" t="s">
        <v>705</v>
      </c>
      <c r="B133" s="43" t="s">
        <v>201</v>
      </c>
      <c r="C133" s="59" t="s">
        <v>124</v>
      </c>
      <c r="D133" s="59" t="s">
        <v>124</v>
      </c>
      <c r="E133" s="43" t="s">
        <v>706</v>
      </c>
      <c r="F133" s="43" t="s">
        <v>829</v>
      </c>
      <c r="G133" s="43" t="s">
        <v>98</v>
      </c>
      <c r="H133" s="43">
        <v>100</v>
      </c>
      <c r="I133" s="60">
        <f>I134+I144</f>
        <v>13149633.735812845</v>
      </c>
      <c r="J133" s="46">
        <v>60.819154737691392</v>
      </c>
      <c r="K133" s="60">
        <f>K134+K144</f>
        <v>1596167.749992257</v>
      </c>
      <c r="L133" s="46">
        <f t="shared" ref="L133:L159" si="25">(J133/H133)*100</f>
        <v>60.819154737691392</v>
      </c>
      <c r="M133" s="43" t="s">
        <v>96</v>
      </c>
      <c r="N133" s="43">
        <v>69700</v>
      </c>
      <c r="O133" s="40" t="s">
        <v>99</v>
      </c>
    </row>
    <row r="134" spans="1:15" customFormat="1" ht="90" x14ac:dyDescent="0.25">
      <c r="A134" s="43" t="s">
        <v>705</v>
      </c>
      <c r="B134" s="43" t="s">
        <v>201</v>
      </c>
      <c r="C134" s="59" t="s">
        <v>400</v>
      </c>
      <c r="D134" s="59" t="s">
        <v>124</v>
      </c>
      <c r="E134" s="43" t="s">
        <v>706</v>
      </c>
      <c r="F134" s="43" t="s">
        <v>830</v>
      </c>
      <c r="G134" s="43" t="s">
        <v>98</v>
      </c>
      <c r="H134" s="43">
        <v>100</v>
      </c>
      <c r="I134" s="60">
        <f>SUM(I135:I143)</f>
        <v>10330750.475057513</v>
      </c>
      <c r="J134" s="46">
        <v>17.096535947712418</v>
      </c>
      <c r="K134" s="60">
        <f>SUM(K135:K143)</f>
        <v>985231.66698412702</v>
      </c>
      <c r="L134" s="46">
        <f t="shared" si="25"/>
        <v>17.096535947712418</v>
      </c>
      <c r="M134" s="43" t="s">
        <v>96</v>
      </c>
      <c r="N134" s="43">
        <v>69700</v>
      </c>
      <c r="O134" s="40" t="s">
        <v>100</v>
      </c>
    </row>
    <row r="135" spans="1:15" customFormat="1" ht="90" x14ac:dyDescent="0.25">
      <c r="A135" s="43" t="s">
        <v>705</v>
      </c>
      <c r="B135" s="43" t="s">
        <v>203</v>
      </c>
      <c r="C135" s="59" t="s">
        <v>401</v>
      </c>
      <c r="D135" s="59" t="s">
        <v>124</v>
      </c>
      <c r="E135" s="43" t="s">
        <v>899</v>
      </c>
      <c r="F135" s="43" t="s">
        <v>414</v>
      </c>
      <c r="G135" s="43" t="s">
        <v>86</v>
      </c>
      <c r="H135" s="43">
        <v>4</v>
      </c>
      <c r="I135" s="60">
        <v>1929756.0319039999</v>
      </c>
      <c r="J135" s="43">
        <v>0</v>
      </c>
      <c r="K135" s="60">
        <v>168810.88095238095</v>
      </c>
      <c r="L135" s="46">
        <f t="shared" si="25"/>
        <v>0</v>
      </c>
      <c r="M135" s="43" t="s">
        <v>96</v>
      </c>
      <c r="N135" s="43">
        <v>69700</v>
      </c>
      <c r="O135" s="40" t="s">
        <v>101</v>
      </c>
    </row>
    <row r="136" spans="1:15" customFormat="1" ht="90" x14ac:dyDescent="0.25">
      <c r="A136" s="43" t="s">
        <v>705</v>
      </c>
      <c r="B136" s="43" t="s">
        <v>203</v>
      </c>
      <c r="C136" s="59" t="s">
        <v>738</v>
      </c>
      <c r="D136" s="59" t="s">
        <v>124</v>
      </c>
      <c r="E136" s="43" t="s">
        <v>899</v>
      </c>
      <c r="F136" s="43" t="s">
        <v>415</v>
      </c>
      <c r="G136" s="43" t="s">
        <v>86</v>
      </c>
      <c r="H136" s="43">
        <v>20</v>
      </c>
      <c r="I136" s="60">
        <v>1929756.0319039999</v>
      </c>
      <c r="J136" s="43">
        <v>0</v>
      </c>
      <c r="K136" s="60">
        <v>168810.88095238095</v>
      </c>
      <c r="L136" s="46">
        <f t="shared" si="25"/>
        <v>0</v>
      </c>
      <c r="M136" s="43" t="s">
        <v>96</v>
      </c>
      <c r="N136" s="43">
        <v>69700</v>
      </c>
      <c r="O136" s="40" t="s">
        <v>101</v>
      </c>
    </row>
    <row r="137" spans="1:15" customFormat="1" ht="90" x14ac:dyDescent="0.25">
      <c r="A137" s="43" t="s">
        <v>705</v>
      </c>
      <c r="B137" s="43" t="s">
        <v>201</v>
      </c>
      <c r="C137" s="59" t="s">
        <v>739</v>
      </c>
      <c r="D137" s="59" t="s">
        <v>124</v>
      </c>
      <c r="E137" s="43" t="s">
        <v>706</v>
      </c>
      <c r="F137" s="43" t="s">
        <v>416</v>
      </c>
      <c r="G137" s="43" t="s">
        <v>436</v>
      </c>
      <c r="H137" s="43">
        <v>1296</v>
      </c>
      <c r="I137" s="60">
        <v>170492.57888437776</v>
      </c>
      <c r="J137" s="43">
        <v>252</v>
      </c>
      <c r="K137" s="60">
        <v>35294.315555555557</v>
      </c>
      <c r="L137" s="46">
        <f t="shared" si="25"/>
        <v>19.444444444444446</v>
      </c>
      <c r="M137" s="43" t="s">
        <v>96</v>
      </c>
      <c r="N137" s="43">
        <v>69700</v>
      </c>
      <c r="O137" s="40" t="s">
        <v>101</v>
      </c>
    </row>
    <row r="138" spans="1:15" customFormat="1" ht="90" x14ac:dyDescent="0.25">
      <c r="A138" s="43" t="s">
        <v>705</v>
      </c>
      <c r="B138" s="43" t="s">
        <v>201</v>
      </c>
      <c r="C138" s="59" t="s">
        <v>740</v>
      </c>
      <c r="D138" s="59" t="s">
        <v>124</v>
      </c>
      <c r="E138" s="43" t="s">
        <v>706</v>
      </c>
      <c r="F138" s="43" t="s">
        <v>417</v>
      </c>
      <c r="G138" s="43" t="s">
        <v>437</v>
      </c>
      <c r="H138" s="43">
        <v>238</v>
      </c>
      <c r="I138" s="60">
        <v>170492.57888437776</v>
      </c>
      <c r="J138" s="43">
        <v>35</v>
      </c>
      <c r="K138" s="60">
        <v>35294.315555555557</v>
      </c>
      <c r="L138" s="46">
        <f t="shared" si="25"/>
        <v>14.705882352941178</v>
      </c>
      <c r="M138" s="43" t="s">
        <v>96</v>
      </c>
      <c r="N138" s="43">
        <v>69700</v>
      </c>
      <c r="O138" s="40" t="s">
        <v>101</v>
      </c>
    </row>
    <row r="139" spans="1:15" customFormat="1" ht="90" x14ac:dyDescent="0.25">
      <c r="A139" s="43" t="s">
        <v>705</v>
      </c>
      <c r="B139" s="43" t="s">
        <v>201</v>
      </c>
      <c r="C139" s="59" t="s">
        <v>741</v>
      </c>
      <c r="D139" s="59" t="s">
        <v>124</v>
      </c>
      <c r="E139" s="43" t="s">
        <v>706</v>
      </c>
      <c r="F139" s="43" t="s">
        <v>418</v>
      </c>
      <c r="G139" s="43" t="s">
        <v>438</v>
      </c>
      <c r="H139" s="43">
        <v>500</v>
      </c>
      <c r="I139" s="60">
        <v>170492.57888437776</v>
      </c>
      <c r="J139" s="43">
        <v>95</v>
      </c>
      <c r="K139" s="60">
        <v>35294.315555555557</v>
      </c>
      <c r="L139" s="46">
        <f t="shared" si="25"/>
        <v>19</v>
      </c>
      <c r="M139" s="43" t="s">
        <v>96</v>
      </c>
      <c r="N139" s="43">
        <v>69700</v>
      </c>
      <c r="O139" s="40" t="s">
        <v>101</v>
      </c>
    </row>
    <row r="140" spans="1:15" customFormat="1" ht="90" x14ac:dyDescent="0.25">
      <c r="A140" s="43" t="s">
        <v>705</v>
      </c>
      <c r="B140" s="43" t="s">
        <v>201</v>
      </c>
      <c r="C140" s="59" t="s">
        <v>742</v>
      </c>
      <c r="D140" s="59" t="s">
        <v>124</v>
      </c>
      <c r="E140" s="43" t="s">
        <v>706</v>
      </c>
      <c r="F140" s="43" t="s">
        <v>419</v>
      </c>
      <c r="G140" s="43" t="s">
        <v>743</v>
      </c>
      <c r="H140" s="43">
        <v>120</v>
      </c>
      <c r="I140" s="60">
        <v>170492.57888437776</v>
      </c>
      <c r="J140" s="43">
        <v>18</v>
      </c>
      <c r="K140" s="60">
        <v>35294.315555555557</v>
      </c>
      <c r="L140" s="46">
        <f t="shared" si="25"/>
        <v>15</v>
      </c>
      <c r="M140" s="43" t="s">
        <v>96</v>
      </c>
      <c r="N140" s="43">
        <v>69700</v>
      </c>
      <c r="O140" s="40" t="s">
        <v>101</v>
      </c>
    </row>
    <row r="141" spans="1:15" customFormat="1" ht="90" x14ac:dyDescent="0.25">
      <c r="A141" s="43" t="s">
        <v>705</v>
      </c>
      <c r="B141" s="43" t="s">
        <v>203</v>
      </c>
      <c r="C141" s="59" t="s">
        <v>402</v>
      </c>
      <c r="D141" s="59" t="s">
        <v>124</v>
      </c>
      <c r="E141" s="43" t="s">
        <v>899</v>
      </c>
      <c r="F141" s="43" t="s">
        <v>420</v>
      </c>
      <c r="G141" s="43" t="s">
        <v>439</v>
      </c>
      <c r="H141" s="43">
        <v>4</v>
      </c>
      <c r="I141" s="60">
        <v>1929756.0319039999</v>
      </c>
      <c r="J141" s="43">
        <v>0</v>
      </c>
      <c r="K141" s="60">
        <v>168810.88095238095</v>
      </c>
      <c r="L141" s="46">
        <f t="shared" si="25"/>
        <v>0</v>
      </c>
      <c r="M141" s="43" t="s">
        <v>96</v>
      </c>
      <c r="N141" s="43">
        <v>69700</v>
      </c>
      <c r="O141" s="40" t="s">
        <v>101</v>
      </c>
    </row>
    <row r="142" spans="1:15" customFormat="1" ht="90" x14ac:dyDescent="0.25">
      <c r="A142" s="43" t="s">
        <v>705</v>
      </c>
      <c r="B142" s="43" t="s">
        <v>203</v>
      </c>
      <c r="C142" s="59" t="s">
        <v>403</v>
      </c>
      <c r="D142" s="59" t="s">
        <v>124</v>
      </c>
      <c r="E142" s="43" t="s">
        <v>899</v>
      </c>
      <c r="F142" s="43" t="s">
        <v>421</v>
      </c>
      <c r="G142" s="43" t="s">
        <v>86</v>
      </c>
      <c r="H142" s="43">
        <v>4</v>
      </c>
      <c r="I142" s="60">
        <v>1929756.0319039999</v>
      </c>
      <c r="J142" s="43">
        <v>0</v>
      </c>
      <c r="K142" s="60">
        <v>168810.88095238095</v>
      </c>
      <c r="L142" s="46">
        <f t="shared" si="25"/>
        <v>0</v>
      </c>
      <c r="M142" s="43" t="s">
        <v>96</v>
      </c>
      <c r="N142" s="43">
        <v>69700</v>
      </c>
      <c r="O142" s="40" t="s">
        <v>101</v>
      </c>
    </row>
    <row r="143" spans="1:15" customFormat="1" ht="90" x14ac:dyDescent="0.25">
      <c r="A143" s="43" t="s">
        <v>705</v>
      </c>
      <c r="B143" s="43" t="s">
        <v>203</v>
      </c>
      <c r="C143" s="59" t="s">
        <v>404</v>
      </c>
      <c r="D143" s="59" t="s">
        <v>124</v>
      </c>
      <c r="E143" s="43" t="s">
        <v>899</v>
      </c>
      <c r="F143" s="43" t="s">
        <v>422</v>
      </c>
      <c r="G143" s="43" t="s">
        <v>439</v>
      </c>
      <c r="H143" s="43">
        <v>30</v>
      </c>
      <c r="I143" s="60">
        <v>1929756.0319039999</v>
      </c>
      <c r="J143" s="43">
        <v>24</v>
      </c>
      <c r="K143" s="60">
        <v>168810.88095238095</v>
      </c>
      <c r="L143" s="46">
        <f t="shared" si="25"/>
        <v>80</v>
      </c>
      <c r="M143" s="43" t="s">
        <v>96</v>
      </c>
      <c r="N143" s="43">
        <v>69700</v>
      </c>
      <c r="O143" s="40" t="s">
        <v>101</v>
      </c>
    </row>
    <row r="144" spans="1:15" customFormat="1" ht="101.25" x14ac:dyDescent="0.25">
      <c r="A144" s="43" t="s">
        <v>705</v>
      </c>
      <c r="B144" s="43" t="s">
        <v>201</v>
      </c>
      <c r="C144" s="59" t="s">
        <v>405</v>
      </c>
      <c r="D144" s="59" t="s">
        <v>124</v>
      </c>
      <c r="E144" s="43" t="s">
        <v>706</v>
      </c>
      <c r="F144" s="43" t="s">
        <v>831</v>
      </c>
      <c r="G144" s="43" t="s">
        <v>98</v>
      </c>
      <c r="H144" s="43">
        <v>100</v>
      </c>
      <c r="I144" s="60">
        <f>SUM(I145:I159)</f>
        <v>2818883.2607553327</v>
      </c>
      <c r="J144" s="46">
        <v>104.54177352767036</v>
      </c>
      <c r="K144" s="60">
        <f>SUM(K145:K159)</f>
        <v>610936.08300813008</v>
      </c>
      <c r="L144" s="46">
        <f t="shared" ref="L144" si="26">(J144/H144)*100</f>
        <v>104.54177352767036</v>
      </c>
      <c r="M144" s="43" t="s">
        <v>96</v>
      </c>
      <c r="N144" s="43">
        <v>69700</v>
      </c>
      <c r="O144" s="40" t="s">
        <v>100</v>
      </c>
    </row>
    <row r="145" spans="1:15" customFormat="1" ht="90" x14ac:dyDescent="0.25">
      <c r="A145" s="43" t="s">
        <v>705</v>
      </c>
      <c r="B145" s="43" t="s">
        <v>201</v>
      </c>
      <c r="C145" s="59" t="s">
        <v>406</v>
      </c>
      <c r="D145" s="59" t="s">
        <v>124</v>
      </c>
      <c r="E145" s="43" t="s">
        <v>899</v>
      </c>
      <c r="F145" s="43" t="s">
        <v>423</v>
      </c>
      <c r="G145" s="43" t="s">
        <v>440</v>
      </c>
      <c r="H145" s="43">
        <v>600</v>
      </c>
      <c r="I145" s="60">
        <v>170492.57888437776</v>
      </c>
      <c r="J145" s="43">
        <v>103</v>
      </c>
      <c r="K145" s="60">
        <v>35294.315555555557</v>
      </c>
      <c r="L145" s="46">
        <f t="shared" si="25"/>
        <v>17.166666666666668</v>
      </c>
      <c r="M145" s="43" t="s">
        <v>96</v>
      </c>
      <c r="N145" s="43">
        <v>69700</v>
      </c>
      <c r="O145" s="40" t="s">
        <v>101</v>
      </c>
    </row>
    <row r="146" spans="1:15" customFormat="1" ht="90" x14ac:dyDescent="0.25">
      <c r="A146" s="43" t="s">
        <v>705</v>
      </c>
      <c r="B146" s="43" t="s">
        <v>201</v>
      </c>
      <c r="C146" s="59" t="s">
        <v>744</v>
      </c>
      <c r="D146" s="59" t="s">
        <v>124</v>
      </c>
      <c r="E146" s="43" t="s">
        <v>899</v>
      </c>
      <c r="F146" s="43" t="s">
        <v>424</v>
      </c>
      <c r="G146" s="43" t="s">
        <v>441</v>
      </c>
      <c r="H146" s="43">
        <v>266</v>
      </c>
      <c r="I146" s="60">
        <v>170492.57888437776</v>
      </c>
      <c r="J146" s="43">
        <v>398</v>
      </c>
      <c r="K146" s="60">
        <v>35294.315555555557</v>
      </c>
      <c r="L146" s="46">
        <f t="shared" si="25"/>
        <v>149.62406015037595</v>
      </c>
      <c r="M146" s="43" t="s">
        <v>96</v>
      </c>
      <c r="N146" s="43">
        <v>69700</v>
      </c>
      <c r="O146" s="40" t="s">
        <v>101</v>
      </c>
    </row>
    <row r="147" spans="1:15" customFormat="1" ht="90" x14ac:dyDescent="0.25">
      <c r="A147" s="43" t="s">
        <v>705</v>
      </c>
      <c r="B147" s="43" t="s">
        <v>201</v>
      </c>
      <c r="C147" s="59" t="s">
        <v>745</v>
      </c>
      <c r="D147" s="59" t="s">
        <v>124</v>
      </c>
      <c r="E147" s="43" t="s">
        <v>899</v>
      </c>
      <c r="F147" s="43" t="s">
        <v>751</v>
      </c>
      <c r="G147" s="43" t="s">
        <v>551</v>
      </c>
      <c r="H147" s="43">
        <v>100</v>
      </c>
      <c r="I147" s="60">
        <v>170492.57888437776</v>
      </c>
      <c r="J147" s="43">
        <v>0</v>
      </c>
      <c r="K147" s="60">
        <v>35294.315555555557</v>
      </c>
      <c r="L147" s="46">
        <f t="shared" si="25"/>
        <v>0</v>
      </c>
      <c r="M147" s="43" t="s">
        <v>96</v>
      </c>
      <c r="N147" s="43">
        <v>69700</v>
      </c>
      <c r="O147" s="40" t="s">
        <v>101</v>
      </c>
    </row>
    <row r="148" spans="1:15" customFormat="1" ht="90" x14ac:dyDescent="0.25">
      <c r="A148" s="43" t="s">
        <v>705</v>
      </c>
      <c r="B148" s="43" t="s">
        <v>201</v>
      </c>
      <c r="C148" s="59" t="s">
        <v>407</v>
      </c>
      <c r="D148" s="59" t="s">
        <v>124</v>
      </c>
      <c r="E148" s="43" t="s">
        <v>899</v>
      </c>
      <c r="F148" s="43" t="s">
        <v>752</v>
      </c>
      <c r="G148" s="43" t="s">
        <v>86</v>
      </c>
      <c r="H148" s="43">
        <v>12</v>
      </c>
      <c r="I148" s="60">
        <v>170492.57888437776</v>
      </c>
      <c r="J148" s="43">
        <v>138</v>
      </c>
      <c r="K148" s="60">
        <v>35294.315555555557</v>
      </c>
      <c r="L148" s="46">
        <f t="shared" si="25"/>
        <v>1150</v>
      </c>
      <c r="M148" s="43" t="s">
        <v>96</v>
      </c>
      <c r="N148" s="43">
        <v>69700</v>
      </c>
      <c r="O148" s="40" t="s">
        <v>101</v>
      </c>
    </row>
    <row r="149" spans="1:15" customFormat="1" ht="90" x14ac:dyDescent="0.25">
      <c r="A149" s="43" t="s">
        <v>705</v>
      </c>
      <c r="B149" s="43" t="s">
        <v>201</v>
      </c>
      <c r="C149" s="59" t="s">
        <v>746</v>
      </c>
      <c r="D149" s="59" t="s">
        <v>124</v>
      </c>
      <c r="E149" s="43" t="s">
        <v>899</v>
      </c>
      <c r="F149" s="43" t="s">
        <v>753</v>
      </c>
      <c r="G149" s="43" t="s">
        <v>92</v>
      </c>
      <c r="H149" s="43">
        <v>3</v>
      </c>
      <c r="I149" s="60">
        <v>170492.57888437776</v>
      </c>
      <c r="J149" s="43">
        <v>0</v>
      </c>
      <c r="K149" s="60">
        <v>35294.315555555557</v>
      </c>
      <c r="L149" s="46">
        <f t="shared" si="25"/>
        <v>0</v>
      </c>
      <c r="M149" s="43" t="s">
        <v>96</v>
      </c>
      <c r="N149" s="43">
        <v>69700</v>
      </c>
      <c r="O149" s="40" t="s">
        <v>101</v>
      </c>
    </row>
    <row r="150" spans="1:15" customFormat="1" ht="90" x14ac:dyDescent="0.25">
      <c r="A150" s="43" t="s">
        <v>705</v>
      </c>
      <c r="B150" s="43" t="s">
        <v>89</v>
      </c>
      <c r="C150" s="59" t="s">
        <v>747</v>
      </c>
      <c r="D150" s="59" t="s">
        <v>124</v>
      </c>
      <c r="E150" s="43" t="s">
        <v>899</v>
      </c>
      <c r="F150" s="43" t="s">
        <v>425</v>
      </c>
      <c r="G150" s="43" t="s">
        <v>442</v>
      </c>
      <c r="H150" s="43">
        <v>1500</v>
      </c>
      <c r="I150" s="60">
        <v>257657.43804760001</v>
      </c>
      <c r="J150" s="43">
        <v>80</v>
      </c>
      <c r="K150" s="60">
        <v>62468.098780487802</v>
      </c>
      <c r="L150" s="46">
        <f t="shared" si="25"/>
        <v>5.3333333333333339</v>
      </c>
      <c r="M150" s="43" t="s">
        <v>96</v>
      </c>
      <c r="N150" s="43">
        <v>69700</v>
      </c>
      <c r="O150" s="40" t="s">
        <v>101</v>
      </c>
    </row>
    <row r="151" spans="1:15" customFormat="1" ht="90" x14ac:dyDescent="0.25">
      <c r="A151" s="43" t="s">
        <v>705</v>
      </c>
      <c r="B151" s="43" t="s">
        <v>89</v>
      </c>
      <c r="C151" s="59" t="s">
        <v>748</v>
      </c>
      <c r="D151" s="59" t="s">
        <v>124</v>
      </c>
      <c r="E151" s="43" t="s">
        <v>899</v>
      </c>
      <c r="F151" s="43" t="s">
        <v>426</v>
      </c>
      <c r="G151" s="43" t="s">
        <v>261</v>
      </c>
      <c r="H151" s="43">
        <v>30</v>
      </c>
      <c r="I151" s="60">
        <v>257657.43804760001</v>
      </c>
      <c r="J151" s="43">
        <v>4</v>
      </c>
      <c r="K151" s="60">
        <v>62468.098780487802</v>
      </c>
      <c r="L151" s="46">
        <f t="shared" si="25"/>
        <v>13.333333333333334</v>
      </c>
      <c r="M151" s="43" t="s">
        <v>96</v>
      </c>
      <c r="N151" s="43">
        <v>69700</v>
      </c>
      <c r="O151" s="40" t="s">
        <v>101</v>
      </c>
    </row>
    <row r="152" spans="1:15" customFormat="1" ht="90" x14ac:dyDescent="0.25">
      <c r="A152" s="43" t="s">
        <v>705</v>
      </c>
      <c r="B152" s="43" t="s">
        <v>89</v>
      </c>
      <c r="C152" s="59" t="s">
        <v>749</v>
      </c>
      <c r="D152" s="59" t="s">
        <v>124</v>
      </c>
      <c r="E152" s="43" t="s">
        <v>899</v>
      </c>
      <c r="F152" s="43" t="s">
        <v>427</v>
      </c>
      <c r="G152" s="43" t="s">
        <v>261</v>
      </c>
      <c r="H152" s="43">
        <v>50</v>
      </c>
      <c r="I152" s="60">
        <v>257657.43804760001</v>
      </c>
      <c r="J152" s="43">
        <v>0</v>
      </c>
      <c r="K152" s="60">
        <v>62468.098780487802</v>
      </c>
      <c r="L152" s="46">
        <f t="shared" si="25"/>
        <v>0</v>
      </c>
      <c r="M152" s="43" t="s">
        <v>96</v>
      </c>
      <c r="N152" s="43">
        <v>69700</v>
      </c>
      <c r="O152" s="40" t="s">
        <v>101</v>
      </c>
    </row>
    <row r="153" spans="1:15" customFormat="1" ht="90" x14ac:dyDescent="0.25">
      <c r="A153" s="43" t="s">
        <v>705</v>
      </c>
      <c r="B153" s="43" t="s">
        <v>201</v>
      </c>
      <c r="C153" s="59" t="s">
        <v>408</v>
      </c>
      <c r="D153" s="59" t="s">
        <v>124</v>
      </c>
      <c r="E153" s="43" t="s">
        <v>899</v>
      </c>
      <c r="F153" s="43" t="s">
        <v>428</v>
      </c>
      <c r="G153" s="43" t="s">
        <v>92</v>
      </c>
      <c r="H153" s="43">
        <v>30</v>
      </c>
      <c r="I153" s="60">
        <v>170492.57888437776</v>
      </c>
      <c r="J153" s="43">
        <v>0</v>
      </c>
      <c r="K153" s="60">
        <v>35294.315555555557</v>
      </c>
      <c r="L153" s="46">
        <f t="shared" si="25"/>
        <v>0</v>
      </c>
      <c r="M153" s="43" t="s">
        <v>96</v>
      </c>
      <c r="N153" s="43">
        <v>69700</v>
      </c>
      <c r="O153" s="40" t="s">
        <v>101</v>
      </c>
    </row>
    <row r="154" spans="1:15" customFormat="1" ht="90" x14ac:dyDescent="0.25">
      <c r="A154" s="43" t="s">
        <v>705</v>
      </c>
      <c r="B154" s="43" t="s">
        <v>201</v>
      </c>
      <c r="C154" s="59" t="s">
        <v>750</v>
      </c>
      <c r="D154" s="59" t="s">
        <v>124</v>
      </c>
      <c r="E154" s="43" t="s">
        <v>899</v>
      </c>
      <c r="F154" s="43" t="s">
        <v>429</v>
      </c>
      <c r="G154" s="43" t="s">
        <v>88</v>
      </c>
      <c r="H154" s="43">
        <v>4</v>
      </c>
      <c r="I154" s="60">
        <v>170492.57888437776</v>
      </c>
      <c r="J154" s="43">
        <v>15</v>
      </c>
      <c r="K154" s="60">
        <v>35294.315555555557</v>
      </c>
      <c r="L154" s="46">
        <f t="shared" si="25"/>
        <v>375</v>
      </c>
      <c r="M154" s="43" t="s">
        <v>96</v>
      </c>
      <c r="N154" s="43">
        <v>69700</v>
      </c>
      <c r="O154" s="40" t="s">
        <v>101</v>
      </c>
    </row>
    <row r="155" spans="1:15" customFormat="1" ht="90" x14ac:dyDescent="0.25">
      <c r="A155" s="43" t="s">
        <v>705</v>
      </c>
      <c r="B155" s="43" t="s">
        <v>201</v>
      </c>
      <c r="C155" s="59" t="s">
        <v>409</v>
      </c>
      <c r="D155" s="59" t="s">
        <v>124</v>
      </c>
      <c r="E155" s="43" t="s">
        <v>899</v>
      </c>
      <c r="F155" s="43" t="s">
        <v>430</v>
      </c>
      <c r="G155" s="43" t="s">
        <v>443</v>
      </c>
      <c r="H155" s="43">
        <v>56</v>
      </c>
      <c r="I155" s="60">
        <v>170492.57888437776</v>
      </c>
      <c r="J155" s="43">
        <v>61</v>
      </c>
      <c r="K155" s="60">
        <v>35294.315555555557</v>
      </c>
      <c r="L155" s="46">
        <f t="shared" si="25"/>
        <v>108.92857142857142</v>
      </c>
      <c r="M155" s="43" t="s">
        <v>96</v>
      </c>
      <c r="N155" s="43">
        <v>69700</v>
      </c>
      <c r="O155" s="40" t="s">
        <v>101</v>
      </c>
    </row>
    <row r="156" spans="1:15" customFormat="1" ht="90" x14ac:dyDescent="0.25">
      <c r="A156" s="43" t="s">
        <v>705</v>
      </c>
      <c r="B156" s="43" t="s">
        <v>201</v>
      </c>
      <c r="C156" s="59" t="s">
        <v>410</v>
      </c>
      <c r="D156" s="59" t="s">
        <v>124</v>
      </c>
      <c r="E156" s="43" t="s">
        <v>899</v>
      </c>
      <c r="F156" s="43" t="s">
        <v>431</v>
      </c>
      <c r="G156" s="43" t="s">
        <v>441</v>
      </c>
      <c r="H156" s="43">
        <v>50</v>
      </c>
      <c r="I156" s="60">
        <v>170492.57888437776</v>
      </c>
      <c r="J156" s="43">
        <v>10</v>
      </c>
      <c r="K156" s="60">
        <v>35294.315555555557</v>
      </c>
      <c r="L156" s="46">
        <f t="shared" si="25"/>
        <v>20</v>
      </c>
      <c r="M156" s="43" t="s">
        <v>96</v>
      </c>
      <c r="N156" s="43">
        <v>69700</v>
      </c>
      <c r="O156" s="40" t="s">
        <v>101</v>
      </c>
    </row>
    <row r="157" spans="1:15" customFormat="1" ht="90" x14ac:dyDescent="0.25">
      <c r="A157" s="43" t="s">
        <v>705</v>
      </c>
      <c r="B157" s="43" t="s">
        <v>201</v>
      </c>
      <c r="C157" s="59" t="s">
        <v>411</v>
      </c>
      <c r="D157" s="59" t="s">
        <v>124</v>
      </c>
      <c r="E157" s="43" t="s">
        <v>899</v>
      </c>
      <c r="F157" s="43" t="s">
        <v>432</v>
      </c>
      <c r="G157" s="43" t="s">
        <v>441</v>
      </c>
      <c r="H157" s="43">
        <v>50</v>
      </c>
      <c r="I157" s="60">
        <v>170492.57888437776</v>
      </c>
      <c r="J157" s="43">
        <v>0</v>
      </c>
      <c r="K157" s="60">
        <v>35294.315555555557</v>
      </c>
      <c r="L157" s="46">
        <f t="shared" si="25"/>
        <v>0</v>
      </c>
      <c r="M157" s="43" t="s">
        <v>96</v>
      </c>
      <c r="N157" s="43">
        <v>69700</v>
      </c>
      <c r="O157" s="40" t="s">
        <v>101</v>
      </c>
    </row>
    <row r="158" spans="1:15" customFormat="1" ht="90" x14ac:dyDescent="0.25">
      <c r="A158" s="43" t="s">
        <v>705</v>
      </c>
      <c r="B158" s="43" t="s">
        <v>201</v>
      </c>
      <c r="C158" s="59" t="s">
        <v>412</v>
      </c>
      <c r="D158" s="59" t="s">
        <v>124</v>
      </c>
      <c r="E158" s="43" t="s">
        <v>899</v>
      </c>
      <c r="F158" s="43" t="s">
        <v>433</v>
      </c>
      <c r="G158" s="43" t="s">
        <v>444</v>
      </c>
      <c r="H158" s="43">
        <v>5</v>
      </c>
      <c r="I158" s="60">
        <v>170492.57888437776</v>
      </c>
      <c r="J158" s="43">
        <v>4</v>
      </c>
      <c r="K158" s="60">
        <v>35294.315555555557</v>
      </c>
      <c r="L158" s="46">
        <f t="shared" si="25"/>
        <v>80</v>
      </c>
      <c r="M158" s="43" t="s">
        <v>96</v>
      </c>
      <c r="N158" s="43">
        <v>69700</v>
      </c>
      <c r="O158" s="40" t="s">
        <v>101</v>
      </c>
    </row>
    <row r="159" spans="1:15" customFormat="1" ht="90" x14ac:dyDescent="0.25">
      <c r="A159" s="43" t="s">
        <v>705</v>
      </c>
      <c r="B159" s="43" t="s">
        <v>201</v>
      </c>
      <c r="C159" s="59" t="s">
        <v>413</v>
      </c>
      <c r="D159" s="59" t="s">
        <v>124</v>
      </c>
      <c r="E159" s="43" t="s">
        <v>899</v>
      </c>
      <c r="F159" s="43" t="s">
        <v>434</v>
      </c>
      <c r="G159" s="43" t="s">
        <v>445</v>
      </c>
      <c r="H159" s="43">
        <v>103</v>
      </c>
      <c r="I159" s="60">
        <v>170492.57888437776</v>
      </c>
      <c r="J159" s="43">
        <v>30</v>
      </c>
      <c r="K159" s="60">
        <v>35294.315555555557</v>
      </c>
      <c r="L159" s="46">
        <f t="shared" si="25"/>
        <v>29.126213592233007</v>
      </c>
      <c r="M159" s="43" t="s">
        <v>96</v>
      </c>
      <c r="N159" s="43">
        <v>69700</v>
      </c>
      <c r="O159" s="40" t="s">
        <v>101</v>
      </c>
    </row>
    <row r="160" spans="1:15" customFormat="1" ht="56.25" x14ac:dyDescent="0.25">
      <c r="A160" s="43" t="s">
        <v>705</v>
      </c>
      <c r="B160" s="43" t="s">
        <v>72</v>
      </c>
      <c r="C160" s="59" t="s">
        <v>125</v>
      </c>
      <c r="D160" s="59" t="s">
        <v>125</v>
      </c>
      <c r="E160" s="43" t="s">
        <v>704</v>
      </c>
      <c r="F160" s="43" t="s">
        <v>832</v>
      </c>
      <c r="G160" s="43" t="s">
        <v>98</v>
      </c>
      <c r="H160" s="43">
        <v>100</v>
      </c>
      <c r="I160" s="60">
        <f>I161</f>
        <v>257657.43804760001</v>
      </c>
      <c r="J160" s="46">
        <v>0</v>
      </c>
      <c r="K160" s="60">
        <f>K161</f>
        <v>62468.098780487802</v>
      </c>
      <c r="L160" s="46">
        <f t="shared" ref="L160:L162" si="27">(J160/H160)*100</f>
        <v>0</v>
      </c>
      <c r="M160" s="43" t="s">
        <v>96</v>
      </c>
      <c r="N160" s="43">
        <v>69700</v>
      </c>
      <c r="O160" s="40" t="s">
        <v>99</v>
      </c>
    </row>
    <row r="161" spans="1:15" customFormat="1" ht="45" x14ac:dyDescent="0.25">
      <c r="A161" s="43" t="s">
        <v>705</v>
      </c>
      <c r="B161" s="43" t="s">
        <v>72</v>
      </c>
      <c r="C161" s="59" t="s">
        <v>446</v>
      </c>
      <c r="D161" s="59" t="s">
        <v>125</v>
      </c>
      <c r="E161" s="43" t="s">
        <v>704</v>
      </c>
      <c r="F161" s="43" t="s">
        <v>902</v>
      </c>
      <c r="G161" s="43" t="s">
        <v>98</v>
      </c>
      <c r="H161" s="43">
        <v>100</v>
      </c>
      <c r="I161" s="60">
        <f>I162</f>
        <v>257657.43804760001</v>
      </c>
      <c r="J161" s="46">
        <v>0</v>
      </c>
      <c r="K161" s="60">
        <f>K162</f>
        <v>62468.098780487802</v>
      </c>
      <c r="L161" s="46">
        <f t="shared" si="27"/>
        <v>0</v>
      </c>
      <c r="M161" s="43" t="s">
        <v>96</v>
      </c>
      <c r="N161" s="43">
        <v>69700</v>
      </c>
      <c r="O161" s="40" t="s">
        <v>100</v>
      </c>
    </row>
    <row r="162" spans="1:15" customFormat="1" ht="45" x14ac:dyDescent="0.25">
      <c r="A162" s="43" t="s">
        <v>705</v>
      </c>
      <c r="B162" s="43" t="s">
        <v>89</v>
      </c>
      <c r="C162" s="59" t="s">
        <v>754</v>
      </c>
      <c r="D162" s="59" t="s">
        <v>125</v>
      </c>
      <c r="E162" s="43" t="s">
        <v>704</v>
      </c>
      <c r="F162" s="43" t="s">
        <v>755</v>
      </c>
      <c r="G162" s="43" t="s">
        <v>496</v>
      </c>
      <c r="H162" s="43">
        <v>200</v>
      </c>
      <c r="I162" s="60">
        <v>257657.43804760001</v>
      </c>
      <c r="J162" s="43">
        <v>0</v>
      </c>
      <c r="K162" s="60">
        <v>62468.098780487802</v>
      </c>
      <c r="L162" s="46">
        <f t="shared" si="27"/>
        <v>0</v>
      </c>
      <c r="M162" s="43" t="s">
        <v>96</v>
      </c>
      <c r="N162" s="43">
        <v>69700</v>
      </c>
      <c r="O162" s="40" t="s">
        <v>101</v>
      </c>
    </row>
    <row r="163" spans="1:15" customFormat="1" ht="78.75" x14ac:dyDescent="0.25">
      <c r="A163" s="43" t="s">
        <v>705</v>
      </c>
      <c r="B163" s="43" t="s">
        <v>89</v>
      </c>
      <c r="C163" s="59" t="s">
        <v>126</v>
      </c>
      <c r="D163" s="59" t="s">
        <v>126</v>
      </c>
      <c r="E163" s="43" t="s">
        <v>704</v>
      </c>
      <c r="F163" s="43" t="s">
        <v>833</v>
      </c>
      <c r="G163" s="43" t="s">
        <v>98</v>
      </c>
      <c r="H163" s="43">
        <v>100</v>
      </c>
      <c r="I163" s="60">
        <f>I164+I168+I175+I182</f>
        <v>4721161.6045779558</v>
      </c>
      <c r="J163" s="46">
        <v>34.761491007123041</v>
      </c>
      <c r="K163" s="60">
        <f>K164+K168+K175+K182</f>
        <v>1132546.3103794036</v>
      </c>
      <c r="L163" s="46">
        <f t="shared" ref="L163:L167" si="28">(J163/H163)*100</f>
        <v>34.761491007123041</v>
      </c>
      <c r="M163" s="43" t="s">
        <v>96</v>
      </c>
      <c r="N163" s="43">
        <v>69700</v>
      </c>
      <c r="O163" s="40" t="s">
        <v>99</v>
      </c>
    </row>
    <row r="164" spans="1:15" customFormat="1" ht="56.25" x14ac:dyDescent="0.25">
      <c r="A164" s="43" t="s">
        <v>705</v>
      </c>
      <c r="B164" s="43" t="s">
        <v>89</v>
      </c>
      <c r="C164" s="59" t="s">
        <v>448</v>
      </c>
      <c r="D164" s="59" t="s">
        <v>126</v>
      </c>
      <c r="E164" s="43" t="s">
        <v>704</v>
      </c>
      <c r="F164" s="43" t="s">
        <v>834</v>
      </c>
      <c r="G164" s="43" t="s">
        <v>98</v>
      </c>
      <c r="H164" s="43">
        <v>100</v>
      </c>
      <c r="I164" s="60">
        <f>SUM(I165:I167)</f>
        <v>685807.4549795778</v>
      </c>
      <c r="J164" s="46">
        <v>12.520347394540943</v>
      </c>
      <c r="K164" s="60">
        <f>SUM(K165:K167)</f>
        <v>160230.51311653116</v>
      </c>
      <c r="L164" s="46">
        <f t="shared" si="28"/>
        <v>12.520347394540943</v>
      </c>
      <c r="M164" s="43" t="s">
        <v>96</v>
      </c>
      <c r="N164" s="43">
        <v>69700</v>
      </c>
      <c r="O164" s="40" t="s">
        <v>100</v>
      </c>
    </row>
    <row r="165" spans="1:15" customFormat="1" ht="56.25" x14ac:dyDescent="0.25">
      <c r="A165" s="43" t="s">
        <v>705</v>
      </c>
      <c r="B165" s="43" t="s">
        <v>201</v>
      </c>
      <c r="C165" s="59" t="s">
        <v>449</v>
      </c>
      <c r="D165" s="59" t="s">
        <v>126</v>
      </c>
      <c r="E165" s="43" t="s">
        <v>704</v>
      </c>
      <c r="F165" s="43" t="s">
        <v>471</v>
      </c>
      <c r="G165" s="43" t="s">
        <v>490</v>
      </c>
      <c r="H165" s="43">
        <v>500</v>
      </c>
      <c r="I165" s="60">
        <v>170492.57888437776</v>
      </c>
      <c r="J165" s="43">
        <v>150</v>
      </c>
      <c r="K165" s="60">
        <v>35294.315555555557</v>
      </c>
      <c r="L165" s="46">
        <f t="shared" si="28"/>
        <v>30</v>
      </c>
      <c r="M165" s="43" t="s">
        <v>96</v>
      </c>
      <c r="N165" s="43">
        <v>69700</v>
      </c>
      <c r="O165" s="40" t="s">
        <v>101</v>
      </c>
    </row>
    <row r="166" spans="1:15" customFormat="1" ht="56.25" x14ac:dyDescent="0.25">
      <c r="A166" s="43" t="s">
        <v>705</v>
      </c>
      <c r="B166" s="43" t="s">
        <v>89</v>
      </c>
      <c r="C166" s="59" t="s">
        <v>450</v>
      </c>
      <c r="D166" s="59" t="s">
        <v>126</v>
      </c>
      <c r="E166" s="43" t="s">
        <v>704</v>
      </c>
      <c r="F166" s="43" t="s">
        <v>472</v>
      </c>
      <c r="G166" s="43" t="s">
        <v>492</v>
      </c>
      <c r="H166" s="43">
        <v>1209</v>
      </c>
      <c r="I166" s="60">
        <v>257657.43804760001</v>
      </c>
      <c r="J166" s="43">
        <v>96</v>
      </c>
      <c r="K166" s="60">
        <v>62468.098780487802</v>
      </c>
      <c r="L166" s="46">
        <f t="shared" si="28"/>
        <v>7.9404466501240698</v>
      </c>
      <c r="M166" s="43" t="s">
        <v>96</v>
      </c>
      <c r="N166" s="43">
        <v>69700</v>
      </c>
      <c r="O166" s="40" t="s">
        <v>101</v>
      </c>
    </row>
    <row r="167" spans="1:15" customFormat="1" ht="56.25" x14ac:dyDescent="0.25">
      <c r="A167" s="43" t="s">
        <v>705</v>
      </c>
      <c r="B167" s="43" t="s">
        <v>89</v>
      </c>
      <c r="C167" s="59" t="s">
        <v>451</v>
      </c>
      <c r="D167" s="59" t="s">
        <v>126</v>
      </c>
      <c r="E167" s="43" t="s">
        <v>704</v>
      </c>
      <c r="F167" s="43" t="s">
        <v>473</v>
      </c>
      <c r="G167" s="43" t="s">
        <v>92</v>
      </c>
      <c r="H167" s="43">
        <v>6</v>
      </c>
      <c r="I167" s="60">
        <v>257657.43804760001</v>
      </c>
      <c r="J167" s="43">
        <v>0</v>
      </c>
      <c r="K167" s="60">
        <v>62468.098780487802</v>
      </c>
      <c r="L167" s="46">
        <f t="shared" si="28"/>
        <v>0</v>
      </c>
      <c r="M167" s="43" t="s">
        <v>96</v>
      </c>
      <c r="N167" s="43">
        <v>69700</v>
      </c>
      <c r="O167" s="40" t="s">
        <v>101</v>
      </c>
    </row>
    <row r="168" spans="1:15" customFormat="1" ht="67.5" x14ac:dyDescent="0.25">
      <c r="A168" s="43" t="s">
        <v>705</v>
      </c>
      <c r="B168" s="43" t="s">
        <v>89</v>
      </c>
      <c r="C168" s="59" t="s">
        <v>452</v>
      </c>
      <c r="D168" s="59" t="s">
        <v>126</v>
      </c>
      <c r="E168" s="43" t="s">
        <v>704</v>
      </c>
      <c r="F168" s="43" t="s">
        <v>835</v>
      </c>
      <c r="G168" s="43" t="s">
        <v>98</v>
      </c>
      <c r="H168" s="43">
        <v>100</v>
      </c>
      <c r="I168" s="60">
        <f>SUM(I169:I174)</f>
        <v>1545944.6282856001</v>
      </c>
      <c r="J168" s="46">
        <v>63.062157809984015</v>
      </c>
      <c r="K168" s="60">
        <f>SUM(K169:K174)</f>
        <v>374808.5926829268</v>
      </c>
      <c r="L168" s="46">
        <f t="shared" ref="L168:L174" si="29">(J168/H168)*100</f>
        <v>63.062157809984008</v>
      </c>
      <c r="M168" s="43" t="s">
        <v>96</v>
      </c>
      <c r="N168" s="43">
        <v>69700</v>
      </c>
      <c r="O168" s="40" t="s">
        <v>100</v>
      </c>
    </row>
    <row r="169" spans="1:15" customFormat="1" ht="56.25" x14ac:dyDescent="0.25">
      <c r="A169" s="43" t="s">
        <v>705</v>
      </c>
      <c r="B169" s="43" t="s">
        <v>89</v>
      </c>
      <c r="C169" s="59" t="s">
        <v>453</v>
      </c>
      <c r="D169" s="59" t="s">
        <v>126</v>
      </c>
      <c r="E169" s="43" t="s">
        <v>704</v>
      </c>
      <c r="F169" s="43" t="s">
        <v>474</v>
      </c>
      <c r="G169" s="43" t="s">
        <v>86</v>
      </c>
      <c r="H169" s="43">
        <v>112</v>
      </c>
      <c r="I169" s="60">
        <v>257657.43804760001</v>
      </c>
      <c r="J169" s="43">
        <v>0</v>
      </c>
      <c r="K169" s="60">
        <v>62468.098780487802</v>
      </c>
      <c r="L169" s="46">
        <f t="shared" si="29"/>
        <v>0</v>
      </c>
      <c r="M169" s="43" t="s">
        <v>96</v>
      </c>
      <c r="N169" s="43">
        <v>69700</v>
      </c>
      <c r="O169" s="40" t="s">
        <v>101</v>
      </c>
    </row>
    <row r="170" spans="1:15" customFormat="1" ht="56.25" x14ac:dyDescent="0.25">
      <c r="A170" s="43" t="s">
        <v>705</v>
      </c>
      <c r="B170" s="43" t="s">
        <v>89</v>
      </c>
      <c r="C170" s="59" t="s">
        <v>454</v>
      </c>
      <c r="D170" s="59" t="s">
        <v>126</v>
      </c>
      <c r="E170" s="43" t="s">
        <v>704</v>
      </c>
      <c r="F170" s="43" t="s">
        <v>475</v>
      </c>
      <c r="G170" s="43" t="s">
        <v>441</v>
      </c>
      <c r="H170" s="43">
        <v>3000</v>
      </c>
      <c r="I170" s="60">
        <v>257657.43804760001</v>
      </c>
      <c r="J170" s="43">
        <v>380</v>
      </c>
      <c r="K170" s="60">
        <v>62468.098780487802</v>
      </c>
      <c r="L170" s="46">
        <f t="shared" si="29"/>
        <v>12.666666666666668</v>
      </c>
      <c r="M170" s="43" t="s">
        <v>96</v>
      </c>
      <c r="N170" s="43">
        <v>69700</v>
      </c>
      <c r="O170" s="40" t="s">
        <v>101</v>
      </c>
    </row>
    <row r="171" spans="1:15" customFormat="1" ht="56.25" x14ac:dyDescent="0.25">
      <c r="A171" s="43" t="s">
        <v>705</v>
      </c>
      <c r="B171" s="43" t="s">
        <v>89</v>
      </c>
      <c r="C171" s="59" t="s">
        <v>455</v>
      </c>
      <c r="D171" s="59" t="s">
        <v>126</v>
      </c>
      <c r="E171" s="43" t="s">
        <v>704</v>
      </c>
      <c r="F171" s="43" t="s">
        <v>476</v>
      </c>
      <c r="G171" s="43" t="s">
        <v>493</v>
      </c>
      <c r="H171" s="43">
        <v>23</v>
      </c>
      <c r="I171" s="60">
        <v>257657.43804760001</v>
      </c>
      <c r="J171" s="43">
        <v>84</v>
      </c>
      <c r="K171" s="60">
        <v>62468.098780487802</v>
      </c>
      <c r="L171" s="46">
        <f t="shared" si="29"/>
        <v>365.21739130434781</v>
      </c>
      <c r="M171" s="43" t="s">
        <v>96</v>
      </c>
      <c r="N171" s="43">
        <v>69700</v>
      </c>
      <c r="O171" s="40" t="s">
        <v>101</v>
      </c>
    </row>
    <row r="172" spans="1:15" customFormat="1" ht="56.25" x14ac:dyDescent="0.25">
      <c r="A172" s="43" t="s">
        <v>705</v>
      </c>
      <c r="B172" s="43" t="s">
        <v>89</v>
      </c>
      <c r="C172" s="59" t="s">
        <v>456</v>
      </c>
      <c r="D172" s="59" t="s">
        <v>126</v>
      </c>
      <c r="E172" s="43" t="s">
        <v>704</v>
      </c>
      <c r="F172" s="43" t="s">
        <v>477</v>
      </c>
      <c r="G172" s="43" t="s">
        <v>86</v>
      </c>
      <c r="H172" s="43">
        <v>679</v>
      </c>
      <c r="I172" s="60">
        <v>257657.43804760001</v>
      </c>
      <c r="J172" s="43">
        <v>0</v>
      </c>
      <c r="K172" s="60">
        <v>62468.098780487802</v>
      </c>
      <c r="L172" s="46">
        <f t="shared" si="29"/>
        <v>0</v>
      </c>
      <c r="M172" s="43" t="s">
        <v>96</v>
      </c>
      <c r="N172" s="43">
        <v>69700</v>
      </c>
      <c r="O172" s="40" t="s">
        <v>101</v>
      </c>
    </row>
    <row r="173" spans="1:15" customFormat="1" ht="56.25" x14ac:dyDescent="0.25">
      <c r="A173" s="43" t="s">
        <v>705</v>
      </c>
      <c r="B173" s="43" t="s">
        <v>89</v>
      </c>
      <c r="C173" s="59" t="s">
        <v>457</v>
      </c>
      <c r="D173" s="59" t="s">
        <v>126</v>
      </c>
      <c r="E173" s="43" t="s">
        <v>704</v>
      </c>
      <c r="F173" s="43" t="s">
        <v>478</v>
      </c>
      <c r="G173" s="43" t="s">
        <v>494</v>
      </c>
      <c r="H173" s="43">
        <v>2250</v>
      </c>
      <c r="I173" s="60">
        <v>257657.43804760001</v>
      </c>
      <c r="J173" s="43">
        <v>11</v>
      </c>
      <c r="K173" s="60">
        <v>62468.098780487802</v>
      </c>
      <c r="L173" s="46">
        <f t="shared" si="29"/>
        <v>0.48888888888888887</v>
      </c>
      <c r="M173" s="43" t="s">
        <v>96</v>
      </c>
      <c r="N173" s="43">
        <v>69700</v>
      </c>
      <c r="O173" s="40" t="s">
        <v>101</v>
      </c>
    </row>
    <row r="174" spans="1:15" customFormat="1" ht="56.25" x14ac:dyDescent="0.25">
      <c r="A174" s="43" t="s">
        <v>705</v>
      </c>
      <c r="B174" s="43" t="s">
        <v>89</v>
      </c>
      <c r="C174" s="59" t="s">
        <v>458</v>
      </c>
      <c r="D174" s="59" t="s">
        <v>126</v>
      </c>
      <c r="E174" s="43" t="s">
        <v>704</v>
      </c>
      <c r="F174" s="43" t="s">
        <v>479</v>
      </c>
      <c r="G174" s="43" t="s">
        <v>92</v>
      </c>
      <c r="H174" s="43">
        <v>52</v>
      </c>
      <c r="I174" s="60">
        <v>257657.43804760001</v>
      </c>
      <c r="J174" s="43">
        <v>0</v>
      </c>
      <c r="K174" s="60">
        <v>62468.098780487802</v>
      </c>
      <c r="L174" s="46">
        <f t="shared" si="29"/>
        <v>0</v>
      </c>
      <c r="M174" s="43" t="s">
        <v>96</v>
      </c>
      <c r="N174" s="43">
        <v>69700</v>
      </c>
      <c r="O174" s="40" t="s">
        <v>101</v>
      </c>
    </row>
    <row r="175" spans="1:15" customFormat="1" ht="67.5" x14ac:dyDescent="0.25">
      <c r="A175" s="43" t="s">
        <v>705</v>
      </c>
      <c r="B175" s="43" t="s">
        <v>89</v>
      </c>
      <c r="C175" s="59" t="s">
        <v>459</v>
      </c>
      <c r="D175" s="59" t="s">
        <v>126</v>
      </c>
      <c r="E175" s="43" t="s">
        <v>704</v>
      </c>
      <c r="F175" s="43" t="s">
        <v>836</v>
      </c>
      <c r="G175" s="43" t="s">
        <v>98</v>
      </c>
      <c r="H175" s="43">
        <v>100</v>
      </c>
      <c r="I175" s="60">
        <f>SUM(I176:I181)</f>
        <v>1458779.7691223777</v>
      </c>
      <c r="J175" s="46">
        <v>21.641267551915192</v>
      </c>
      <c r="K175" s="60">
        <f>SUM(K176:K181)</f>
        <v>347634.80945799453</v>
      </c>
      <c r="L175" s="46">
        <f t="shared" ref="L175:L181" si="30">(J175/H175)*100</f>
        <v>21.641267551915192</v>
      </c>
      <c r="M175" s="43" t="s">
        <v>96</v>
      </c>
      <c r="N175" s="43">
        <v>69700</v>
      </c>
      <c r="O175" s="40" t="s">
        <v>100</v>
      </c>
    </row>
    <row r="176" spans="1:15" customFormat="1" ht="56.25" x14ac:dyDescent="0.25">
      <c r="A176" s="43" t="s">
        <v>705</v>
      </c>
      <c r="B176" s="43" t="s">
        <v>89</v>
      </c>
      <c r="C176" s="59" t="s">
        <v>460</v>
      </c>
      <c r="D176" s="59" t="s">
        <v>126</v>
      </c>
      <c r="E176" s="43" t="s">
        <v>704</v>
      </c>
      <c r="F176" s="43" t="s">
        <v>480</v>
      </c>
      <c r="G176" s="43" t="s">
        <v>495</v>
      </c>
      <c r="H176" s="43">
        <v>232820</v>
      </c>
      <c r="I176" s="60">
        <v>257657.43804760001</v>
      </c>
      <c r="J176" s="43">
        <v>0</v>
      </c>
      <c r="K176" s="60">
        <v>62468.098780487802</v>
      </c>
      <c r="L176" s="46">
        <f t="shared" si="30"/>
        <v>0</v>
      </c>
      <c r="M176" s="43" t="s">
        <v>96</v>
      </c>
      <c r="N176" s="43">
        <v>69700</v>
      </c>
      <c r="O176" s="40" t="s">
        <v>101</v>
      </c>
    </row>
    <row r="177" spans="1:15" customFormat="1" ht="56.25" x14ac:dyDescent="0.25">
      <c r="A177" s="43" t="s">
        <v>705</v>
      </c>
      <c r="B177" s="43" t="s">
        <v>89</v>
      </c>
      <c r="C177" s="59" t="s">
        <v>461</v>
      </c>
      <c r="D177" s="59" t="s">
        <v>126</v>
      </c>
      <c r="E177" s="43" t="s">
        <v>704</v>
      </c>
      <c r="F177" s="43" t="s">
        <v>481</v>
      </c>
      <c r="G177" s="43" t="s">
        <v>491</v>
      </c>
      <c r="H177" s="43">
        <v>10450</v>
      </c>
      <c r="I177" s="60">
        <v>257657.43804760001</v>
      </c>
      <c r="J177" s="43">
        <v>2294</v>
      </c>
      <c r="K177" s="60">
        <v>62468.098780487802</v>
      </c>
      <c r="L177" s="46">
        <f t="shared" si="30"/>
        <v>21.952153110047849</v>
      </c>
      <c r="M177" s="43" t="s">
        <v>96</v>
      </c>
      <c r="N177" s="43">
        <v>69700</v>
      </c>
      <c r="O177" s="40" t="s">
        <v>101</v>
      </c>
    </row>
    <row r="178" spans="1:15" customFormat="1" ht="56.25" x14ac:dyDescent="0.25">
      <c r="A178" s="43" t="s">
        <v>705</v>
      </c>
      <c r="B178" s="43" t="s">
        <v>89</v>
      </c>
      <c r="C178" s="59" t="s">
        <v>462</v>
      </c>
      <c r="D178" s="59" t="s">
        <v>126</v>
      </c>
      <c r="E178" s="43" t="s">
        <v>704</v>
      </c>
      <c r="F178" s="43" t="s">
        <v>482</v>
      </c>
      <c r="G178" s="43" t="s">
        <v>495</v>
      </c>
      <c r="H178" s="43">
        <v>309506</v>
      </c>
      <c r="I178" s="60">
        <v>257657.43804760001</v>
      </c>
      <c r="J178" s="43">
        <v>19543</v>
      </c>
      <c r="K178" s="60">
        <v>62468.098780487802</v>
      </c>
      <c r="L178" s="46">
        <f t="shared" si="30"/>
        <v>6.3142556202464579</v>
      </c>
      <c r="M178" s="43" t="s">
        <v>96</v>
      </c>
      <c r="N178" s="43">
        <v>69700</v>
      </c>
      <c r="O178" s="40" t="s">
        <v>101</v>
      </c>
    </row>
    <row r="179" spans="1:15" customFormat="1" ht="56.25" x14ac:dyDescent="0.25">
      <c r="A179" s="43" t="s">
        <v>705</v>
      </c>
      <c r="B179" s="43" t="s">
        <v>201</v>
      </c>
      <c r="C179" s="59" t="s">
        <v>463</v>
      </c>
      <c r="D179" s="59" t="s">
        <v>126</v>
      </c>
      <c r="E179" s="43" t="s">
        <v>704</v>
      </c>
      <c r="F179" s="43" t="s">
        <v>483</v>
      </c>
      <c r="G179" s="43" t="s">
        <v>86</v>
      </c>
      <c r="H179" s="43">
        <v>52</v>
      </c>
      <c r="I179" s="60">
        <v>170492.57888437776</v>
      </c>
      <c r="J179" s="43">
        <v>30</v>
      </c>
      <c r="K179" s="60">
        <v>35294.315555555557</v>
      </c>
      <c r="L179" s="46">
        <f t="shared" si="30"/>
        <v>57.692307692307686</v>
      </c>
      <c r="M179" s="43" t="s">
        <v>96</v>
      </c>
      <c r="N179" s="43">
        <v>69700</v>
      </c>
      <c r="O179" s="40" t="s">
        <v>101</v>
      </c>
    </row>
    <row r="180" spans="1:15" customFormat="1" ht="56.25" x14ac:dyDescent="0.25">
      <c r="A180" s="43" t="s">
        <v>705</v>
      </c>
      <c r="B180" s="43" t="s">
        <v>89</v>
      </c>
      <c r="C180" s="59" t="s">
        <v>464</v>
      </c>
      <c r="D180" s="59" t="s">
        <v>126</v>
      </c>
      <c r="E180" s="43" t="s">
        <v>704</v>
      </c>
      <c r="F180" s="43" t="s">
        <v>484</v>
      </c>
      <c r="G180" s="43" t="s">
        <v>86</v>
      </c>
      <c r="H180" s="43">
        <v>60</v>
      </c>
      <c r="I180" s="60">
        <v>257657.43804760001</v>
      </c>
      <c r="J180" s="43">
        <v>2</v>
      </c>
      <c r="K180" s="60">
        <v>62468.098780487802</v>
      </c>
      <c r="L180" s="46">
        <f t="shared" si="30"/>
        <v>3.3333333333333335</v>
      </c>
      <c r="M180" s="43" t="s">
        <v>96</v>
      </c>
      <c r="N180" s="43">
        <v>69700</v>
      </c>
      <c r="O180" s="40" t="s">
        <v>101</v>
      </c>
    </row>
    <row r="181" spans="1:15" customFormat="1" ht="56.25" x14ac:dyDescent="0.25">
      <c r="A181" s="43" t="s">
        <v>705</v>
      </c>
      <c r="B181" s="43" t="s">
        <v>89</v>
      </c>
      <c r="C181" s="59" t="s">
        <v>465</v>
      </c>
      <c r="D181" s="59" t="s">
        <v>126</v>
      </c>
      <c r="E181" s="43" t="s">
        <v>704</v>
      </c>
      <c r="F181" s="43" t="s">
        <v>485</v>
      </c>
      <c r="G181" s="43" t="s">
        <v>92</v>
      </c>
      <c r="H181" s="43">
        <v>180</v>
      </c>
      <c r="I181" s="60">
        <v>257657.43804760001</v>
      </c>
      <c r="J181" s="43">
        <v>73</v>
      </c>
      <c r="K181" s="60">
        <v>62468.098780487802</v>
      </c>
      <c r="L181" s="46">
        <f t="shared" si="30"/>
        <v>40.555555555555557</v>
      </c>
      <c r="M181" s="43" t="s">
        <v>96</v>
      </c>
      <c r="N181" s="43">
        <v>69700</v>
      </c>
      <c r="O181" s="40" t="s">
        <v>101</v>
      </c>
    </row>
    <row r="182" spans="1:15" customFormat="1" ht="56.25" x14ac:dyDescent="0.25">
      <c r="A182" s="43" t="s">
        <v>705</v>
      </c>
      <c r="B182" s="43" t="s">
        <v>89</v>
      </c>
      <c r="C182" s="59" t="s">
        <v>466</v>
      </c>
      <c r="D182" s="59" t="s">
        <v>126</v>
      </c>
      <c r="E182" s="43" t="s">
        <v>704</v>
      </c>
      <c r="F182" s="43" t="s">
        <v>837</v>
      </c>
      <c r="G182" s="43" t="s">
        <v>98</v>
      </c>
      <c r="H182" s="43">
        <v>100</v>
      </c>
      <c r="I182" s="60">
        <f>SUM(I183:I186)</f>
        <v>1030629.7521904</v>
      </c>
      <c r="J182" s="46">
        <v>41.822191272051995</v>
      </c>
      <c r="K182" s="60">
        <f>SUM(K183:K186)</f>
        <v>249872.39512195121</v>
      </c>
      <c r="L182" s="46">
        <f t="shared" ref="L182:L186" si="31">(J182/H182)*100</f>
        <v>41.822191272051995</v>
      </c>
      <c r="M182" s="43" t="s">
        <v>96</v>
      </c>
      <c r="N182" s="43">
        <v>69700</v>
      </c>
      <c r="O182" s="40" t="s">
        <v>100</v>
      </c>
    </row>
    <row r="183" spans="1:15" customFormat="1" ht="56.25" x14ac:dyDescent="0.25">
      <c r="A183" s="43" t="s">
        <v>705</v>
      </c>
      <c r="B183" s="43" t="s">
        <v>89</v>
      </c>
      <c r="C183" s="59" t="s">
        <v>467</v>
      </c>
      <c r="D183" s="59" t="s">
        <v>126</v>
      </c>
      <c r="E183" s="43" t="s">
        <v>704</v>
      </c>
      <c r="F183" s="43" t="s">
        <v>486</v>
      </c>
      <c r="G183" s="43" t="s">
        <v>261</v>
      </c>
      <c r="H183" s="43">
        <v>50</v>
      </c>
      <c r="I183" s="60">
        <v>257657.43804760001</v>
      </c>
      <c r="J183" s="43">
        <v>0</v>
      </c>
      <c r="K183" s="60">
        <v>62468.098780487802</v>
      </c>
      <c r="L183" s="46">
        <f t="shared" si="31"/>
        <v>0</v>
      </c>
      <c r="M183" s="43" t="s">
        <v>96</v>
      </c>
      <c r="N183" s="43">
        <v>69700</v>
      </c>
      <c r="O183" s="40" t="s">
        <v>101</v>
      </c>
    </row>
    <row r="184" spans="1:15" customFormat="1" ht="56.25" x14ac:dyDescent="0.25">
      <c r="A184" s="43" t="s">
        <v>705</v>
      </c>
      <c r="B184" s="43" t="s">
        <v>89</v>
      </c>
      <c r="C184" s="59" t="s">
        <v>468</v>
      </c>
      <c r="D184" s="59" t="s">
        <v>126</v>
      </c>
      <c r="E184" s="43" t="s">
        <v>704</v>
      </c>
      <c r="F184" s="43" t="s">
        <v>487</v>
      </c>
      <c r="G184" s="43" t="s">
        <v>497</v>
      </c>
      <c r="H184" s="43">
        <v>7180</v>
      </c>
      <c r="I184" s="60">
        <v>257657.43804760001</v>
      </c>
      <c r="J184" s="43">
        <v>284</v>
      </c>
      <c r="K184" s="60">
        <v>62468.098780487802</v>
      </c>
      <c r="L184" s="46">
        <f t="shared" si="31"/>
        <v>3.955431754874652</v>
      </c>
      <c r="M184" s="43" t="s">
        <v>96</v>
      </c>
      <c r="N184" s="43">
        <v>69700</v>
      </c>
      <c r="O184" s="40" t="s">
        <v>101</v>
      </c>
    </row>
    <row r="185" spans="1:15" customFormat="1" ht="56.25" x14ac:dyDescent="0.25">
      <c r="A185" s="43" t="s">
        <v>705</v>
      </c>
      <c r="B185" s="43" t="s">
        <v>89</v>
      </c>
      <c r="C185" s="59" t="s">
        <v>469</v>
      </c>
      <c r="D185" s="59" t="s">
        <v>126</v>
      </c>
      <c r="E185" s="43" t="s">
        <v>704</v>
      </c>
      <c r="F185" s="43" t="s">
        <v>488</v>
      </c>
      <c r="G185" s="43" t="s">
        <v>498</v>
      </c>
      <c r="H185" s="43">
        <v>30</v>
      </c>
      <c r="I185" s="60">
        <v>257657.43804760001</v>
      </c>
      <c r="J185" s="43">
        <v>1</v>
      </c>
      <c r="K185" s="60">
        <v>62468.098780487802</v>
      </c>
      <c r="L185" s="46">
        <f t="shared" si="31"/>
        <v>3.3333333333333335</v>
      </c>
      <c r="M185" s="43" t="s">
        <v>96</v>
      </c>
      <c r="N185" s="43">
        <v>69700</v>
      </c>
      <c r="O185" s="40" t="s">
        <v>101</v>
      </c>
    </row>
    <row r="186" spans="1:15" customFormat="1" ht="56.25" x14ac:dyDescent="0.25">
      <c r="A186" s="43" t="s">
        <v>705</v>
      </c>
      <c r="B186" s="43" t="s">
        <v>89</v>
      </c>
      <c r="C186" s="59" t="s">
        <v>470</v>
      </c>
      <c r="D186" s="59" t="s">
        <v>126</v>
      </c>
      <c r="E186" s="43" t="s">
        <v>704</v>
      </c>
      <c r="F186" s="43" t="s">
        <v>489</v>
      </c>
      <c r="G186" s="43" t="s">
        <v>499</v>
      </c>
      <c r="H186" s="43">
        <v>50</v>
      </c>
      <c r="I186" s="60">
        <v>257657.43804760001</v>
      </c>
      <c r="J186" s="43">
        <v>80</v>
      </c>
      <c r="K186" s="60">
        <v>62468.098780487802</v>
      </c>
      <c r="L186" s="46">
        <f t="shared" si="31"/>
        <v>160</v>
      </c>
      <c r="M186" s="43" t="s">
        <v>96</v>
      </c>
      <c r="N186" s="43">
        <v>69700</v>
      </c>
      <c r="O186" s="40" t="s">
        <v>101</v>
      </c>
    </row>
    <row r="187" spans="1:15" customFormat="1" ht="56.25" x14ac:dyDescent="0.25">
      <c r="A187" s="43" t="s">
        <v>705</v>
      </c>
      <c r="B187" s="43" t="s">
        <v>72</v>
      </c>
      <c r="C187" s="59" t="s">
        <v>127</v>
      </c>
      <c r="D187" s="59" t="s">
        <v>127</v>
      </c>
      <c r="E187" s="43" t="s">
        <v>704</v>
      </c>
      <c r="F187" s="43" t="s">
        <v>838</v>
      </c>
      <c r="G187" s="43" t="s">
        <v>98</v>
      </c>
      <c r="H187" s="43">
        <v>100</v>
      </c>
      <c r="I187" s="60">
        <f>I188+I195+I199</f>
        <v>9431562.9464067649</v>
      </c>
      <c r="J187" s="46">
        <v>18.808323664383565</v>
      </c>
      <c r="K187" s="60">
        <f>K188+K195+K199</f>
        <v>1872716.5125238094</v>
      </c>
      <c r="L187" s="46">
        <f t="shared" ref="L187:L194" si="32">(J187/H187)*100</f>
        <v>18.808323664383565</v>
      </c>
      <c r="M187" s="43" t="s">
        <v>96</v>
      </c>
      <c r="N187" s="43">
        <v>69700</v>
      </c>
      <c r="O187" s="40" t="s">
        <v>99</v>
      </c>
    </row>
    <row r="188" spans="1:15" customFormat="1" ht="56.25" x14ac:dyDescent="0.25">
      <c r="A188" s="43" t="s">
        <v>705</v>
      </c>
      <c r="B188" s="43" t="s">
        <v>72</v>
      </c>
      <c r="C188" s="59" t="s">
        <v>500</v>
      </c>
      <c r="D188" s="59" t="s">
        <v>127</v>
      </c>
      <c r="E188" s="43" t="s">
        <v>704</v>
      </c>
      <c r="F188" s="43" t="s">
        <v>839</v>
      </c>
      <c r="G188" s="43" t="s">
        <v>98</v>
      </c>
      <c r="H188" s="43">
        <v>100</v>
      </c>
      <c r="I188" s="60">
        <f>SUM(I189:I194)</f>
        <v>2519654.8199997605</v>
      </c>
      <c r="J188" s="46">
        <v>29.301416666666668</v>
      </c>
      <c r="K188" s="60">
        <f>SUM(K189:K194)</f>
        <v>563164.60199999996</v>
      </c>
      <c r="L188" s="46">
        <f t="shared" si="32"/>
        <v>29.301416666666668</v>
      </c>
      <c r="M188" s="43" t="s">
        <v>96</v>
      </c>
      <c r="N188" s="43">
        <v>69700</v>
      </c>
      <c r="O188" s="40" t="s">
        <v>100</v>
      </c>
    </row>
    <row r="189" spans="1:15" customFormat="1" ht="33.75" x14ac:dyDescent="0.25">
      <c r="A189" s="43" t="s">
        <v>705</v>
      </c>
      <c r="B189" s="43" t="s">
        <v>72</v>
      </c>
      <c r="C189" s="59" t="s">
        <v>756</v>
      </c>
      <c r="D189" s="59" t="s">
        <v>127</v>
      </c>
      <c r="E189" s="43" t="s">
        <v>704</v>
      </c>
      <c r="F189" s="43" t="s">
        <v>512</v>
      </c>
      <c r="G189" s="43" t="s">
        <v>88</v>
      </c>
      <c r="H189" s="43">
        <v>3</v>
      </c>
      <c r="I189" s="60">
        <v>419942.46999996004</v>
      </c>
      <c r="J189" s="43">
        <v>2</v>
      </c>
      <c r="K189" s="60">
        <v>93860.766999999993</v>
      </c>
      <c r="L189" s="46">
        <f t="shared" si="32"/>
        <v>66.666666666666657</v>
      </c>
      <c r="M189" s="43" t="s">
        <v>96</v>
      </c>
      <c r="N189" s="43">
        <v>69700</v>
      </c>
      <c r="O189" s="40" t="s">
        <v>101</v>
      </c>
    </row>
    <row r="190" spans="1:15" customFormat="1" ht="33.75" x14ac:dyDescent="0.25">
      <c r="A190" s="43" t="s">
        <v>705</v>
      </c>
      <c r="B190" s="43" t="s">
        <v>72</v>
      </c>
      <c r="C190" s="59" t="s">
        <v>501</v>
      </c>
      <c r="D190" s="59" t="s">
        <v>127</v>
      </c>
      <c r="E190" s="43" t="s">
        <v>704</v>
      </c>
      <c r="F190" s="43" t="s">
        <v>513</v>
      </c>
      <c r="G190" s="43" t="s">
        <v>523</v>
      </c>
      <c r="H190" s="43">
        <v>15</v>
      </c>
      <c r="I190" s="60">
        <v>419942.46999996004</v>
      </c>
      <c r="J190" s="43">
        <v>1</v>
      </c>
      <c r="K190" s="60">
        <v>93860.766999999993</v>
      </c>
      <c r="L190" s="46">
        <f t="shared" si="32"/>
        <v>6.666666666666667</v>
      </c>
      <c r="M190" s="43" t="s">
        <v>96</v>
      </c>
      <c r="N190" s="43">
        <v>69700</v>
      </c>
      <c r="O190" s="40" t="s">
        <v>101</v>
      </c>
    </row>
    <row r="191" spans="1:15" customFormat="1" ht="33.75" x14ac:dyDescent="0.25">
      <c r="A191" s="43" t="s">
        <v>705</v>
      </c>
      <c r="B191" s="43" t="s">
        <v>72</v>
      </c>
      <c r="C191" s="59" t="s">
        <v>502</v>
      </c>
      <c r="D191" s="59" t="s">
        <v>127</v>
      </c>
      <c r="E191" s="43" t="s">
        <v>704</v>
      </c>
      <c r="F191" s="43" t="s">
        <v>514</v>
      </c>
      <c r="G191" s="43" t="s">
        <v>88</v>
      </c>
      <c r="H191" s="43">
        <v>6</v>
      </c>
      <c r="I191" s="60">
        <v>419942.46999996004</v>
      </c>
      <c r="J191" s="43">
        <v>0</v>
      </c>
      <c r="K191" s="60">
        <v>93860.766999999993</v>
      </c>
      <c r="L191" s="46">
        <f t="shared" si="32"/>
        <v>0</v>
      </c>
      <c r="M191" s="43" t="s">
        <v>96</v>
      </c>
      <c r="N191" s="43">
        <v>69700</v>
      </c>
      <c r="O191" s="40" t="s">
        <v>101</v>
      </c>
    </row>
    <row r="192" spans="1:15" customFormat="1" ht="33.75" x14ac:dyDescent="0.25">
      <c r="A192" s="43" t="s">
        <v>705</v>
      </c>
      <c r="B192" s="43" t="s">
        <v>72</v>
      </c>
      <c r="C192" s="59" t="s">
        <v>503</v>
      </c>
      <c r="D192" s="59" t="s">
        <v>127</v>
      </c>
      <c r="E192" s="43" t="s">
        <v>704</v>
      </c>
      <c r="F192" s="43" t="s">
        <v>515</v>
      </c>
      <c r="G192" s="43" t="s">
        <v>88</v>
      </c>
      <c r="H192" s="43">
        <v>8</v>
      </c>
      <c r="I192" s="60">
        <v>419942.46999996004</v>
      </c>
      <c r="J192" s="43">
        <v>1</v>
      </c>
      <c r="K192" s="60">
        <v>93860.766999999993</v>
      </c>
      <c r="L192" s="46">
        <f t="shared" si="32"/>
        <v>12.5</v>
      </c>
      <c r="M192" s="43" t="s">
        <v>96</v>
      </c>
      <c r="N192" s="43">
        <v>69700</v>
      </c>
      <c r="O192" s="40" t="s">
        <v>101</v>
      </c>
    </row>
    <row r="193" spans="1:15" customFormat="1" ht="33.75" x14ac:dyDescent="0.25">
      <c r="A193" s="43" t="s">
        <v>705</v>
      </c>
      <c r="B193" s="43" t="s">
        <v>72</v>
      </c>
      <c r="C193" s="59" t="s">
        <v>757</v>
      </c>
      <c r="D193" s="59" t="s">
        <v>127</v>
      </c>
      <c r="E193" s="43" t="s">
        <v>704</v>
      </c>
      <c r="F193" s="43" t="s">
        <v>516</v>
      </c>
      <c r="G193" s="43" t="s">
        <v>92</v>
      </c>
      <c r="H193" s="43">
        <v>5</v>
      </c>
      <c r="I193" s="60">
        <v>419942.46999996004</v>
      </c>
      <c r="J193" s="43">
        <v>2</v>
      </c>
      <c r="K193" s="60">
        <v>93860.766999999993</v>
      </c>
      <c r="L193" s="46">
        <f t="shared" si="32"/>
        <v>40</v>
      </c>
      <c r="M193" s="43" t="s">
        <v>96</v>
      </c>
      <c r="N193" s="43">
        <v>69700</v>
      </c>
      <c r="O193" s="40" t="s">
        <v>101</v>
      </c>
    </row>
    <row r="194" spans="1:15" customFormat="1" ht="33.75" x14ac:dyDescent="0.25">
      <c r="A194" s="43" t="s">
        <v>705</v>
      </c>
      <c r="B194" s="43" t="s">
        <v>72</v>
      </c>
      <c r="C194" s="59" t="s">
        <v>504</v>
      </c>
      <c r="D194" s="59" t="s">
        <v>127</v>
      </c>
      <c r="E194" s="43" t="s">
        <v>704</v>
      </c>
      <c r="F194" s="43" t="s">
        <v>517</v>
      </c>
      <c r="G194" s="43" t="s">
        <v>88</v>
      </c>
      <c r="H194" s="43">
        <v>4</v>
      </c>
      <c r="I194" s="60">
        <v>419942.46999996004</v>
      </c>
      <c r="J194" s="43">
        <v>2</v>
      </c>
      <c r="K194" s="60">
        <v>93860.766999999993</v>
      </c>
      <c r="L194" s="46">
        <f t="shared" si="32"/>
        <v>50</v>
      </c>
      <c r="M194" s="43" t="s">
        <v>96</v>
      </c>
      <c r="N194" s="43">
        <v>69700</v>
      </c>
      <c r="O194" s="40" t="s">
        <v>101</v>
      </c>
    </row>
    <row r="195" spans="1:15" customFormat="1" ht="45" x14ac:dyDescent="0.25">
      <c r="A195" s="43" t="s">
        <v>705</v>
      </c>
      <c r="B195" s="43" t="s">
        <v>72</v>
      </c>
      <c r="C195" s="59" t="s">
        <v>505</v>
      </c>
      <c r="D195" s="59" t="s">
        <v>127</v>
      </c>
      <c r="E195" s="43" t="s">
        <v>704</v>
      </c>
      <c r="F195" s="43" t="s">
        <v>840</v>
      </c>
      <c r="G195" s="43" t="s">
        <v>98</v>
      </c>
      <c r="H195" s="43">
        <v>100</v>
      </c>
      <c r="I195" s="60">
        <f>SUM(I196:I198)</f>
        <v>1259827.40999988</v>
      </c>
      <c r="J195" s="46">
        <v>14.850000000000001</v>
      </c>
      <c r="K195" s="60">
        <f>SUM(K196:K198)</f>
        <v>281582.30099999998</v>
      </c>
      <c r="L195" s="46">
        <f t="shared" ref="L195:L198" si="33">(J195/H195)*100</f>
        <v>14.850000000000001</v>
      </c>
      <c r="M195" s="43" t="s">
        <v>96</v>
      </c>
      <c r="N195" s="43">
        <v>69700</v>
      </c>
      <c r="O195" s="40" t="s">
        <v>100</v>
      </c>
    </row>
    <row r="196" spans="1:15" customFormat="1" ht="33.75" x14ac:dyDescent="0.25">
      <c r="A196" s="43" t="s">
        <v>705</v>
      </c>
      <c r="B196" s="43" t="s">
        <v>72</v>
      </c>
      <c r="C196" s="59" t="s">
        <v>506</v>
      </c>
      <c r="D196" s="59" t="s">
        <v>127</v>
      </c>
      <c r="E196" s="43" t="s">
        <v>704</v>
      </c>
      <c r="F196" s="43" t="s">
        <v>518</v>
      </c>
      <c r="G196" s="43" t="s">
        <v>261</v>
      </c>
      <c r="H196" s="43">
        <v>4</v>
      </c>
      <c r="I196" s="60">
        <v>419942.46999996004</v>
      </c>
      <c r="J196" s="43">
        <v>1</v>
      </c>
      <c r="K196" s="60">
        <v>93860.766999999993</v>
      </c>
      <c r="L196" s="46">
        <f t="shared" si="33"/>
        <v>25</v>
      </c>
      <c r="M196" s="43" t="s">
        <v>96</v>
      </c>
      <c r="N196" s="43">
        <v>69700</v>
      </c>
      <c r="O196" s="40" t="s">
        <v>101</v>
      </c>
    </row>
    <row r="197" spans="1:15" customFormat="1" ht="33.75" x14ac:dyDescent="0.25">
      <c r="A197" s="43" t="s">
        <v>705</v>
      </c>
      <c r="B197" s="43" t="s">
        <v>72</v>
      </c>
      <c r="C197" s="59" t="s">
        <v>507</v>
      </c>
      <c r="D197" s="59" t="s">
        <v>127</v>
      </c>
      <c r="E197" s="43" t="s">
        <v>704</v>
      </c>
      <c r="F197" s="43" t="s">
        <v>519</v>
      </c>
      <c r="G197" s="43" t="s">
        <v>261</v>
      </c>
      <c r="H197" s="43">
        <v>10</v>
      </c>
      <c r="I197" s="60">
        <v>419942.46999996004</v>
      </c>
      <c r="J197" s="43">
        <v>2</v>
      </c>
      <c r="K197" s="60">
        <v>93860.766999999993</v>
      </c>
      <c r="L197" s="46">
        <f t="shared" si="33"/>
        <v>20</v>
      </c>
      <c r="M197" s="43" t="s">
        <v>96</v>
      </c>
      <c r="N197" s="43">
        <v>69700</v>
      </c>
      <c r="O197" s="40" t="s">
        <v>101</v>
      </c>
    </row>
    <row r="198" spans="1:15" customFormat="1" ht="33.75" x14ac:dyDescent="0.25">
      <c r="A198" s="43" t="s">
        <v>705</v>
      </c>
      <c r="B198" s="43" t="s">
        <v>72</v>
      </c>
      <c r="C198" s="59" t="s">
        <v>508</v>
      </c>
      <c r="D198" s="59" t="s">
        <v>127</v>
      </c>
      <c r="E198" s="43" t="s">
        <v>704</v>
      </c>
      <c r="F198" s="43" t="s">
        <v>520</v>
      </c>
      <c r="G198" s="43" t="s">
        <v>88</v>
      </c>
      <c r="H198" s="43">
        <v>4</v>
      </c>
      <c r="I198" s="60">
        <v>419942.46999996004</v>
      </c>
      <c r="J198" s="43">
        <v>0</v>
      </c>
      <c r="K198" s="60">
        <v>93860.766999999993</v>
      </c>
      <c r="L198" s="46">
        <f t="shared" si="33"/>
        <v>0</v>
      </c>
      <c r="M198" s="43" t="s">
        <v>96</v>
      </c>
      <c r="N198" s="43">
        <v>69700</v>
      </c>
      <c r="O198" s="40" t="s">
        <v>101</v>
      </c>
    </row>
    <row r="199" spans="1:15" customFormat="1" ht="33.75" x14ac:dyDescent="0.25">
      <c r="A199" s="43" t="s">
        <v>705</v>
      </c>
      <c r="B199" s="43" t="s">
        <v>200</v>
      </c>
      <c r="C199" s="59" t="s">
        <v>509</v>
      </c>
      <c r="D199" s="59" t="s">
        <v>127</v>
      </c>
      <c r="E199" s="43" t="s">
        <v>704</v>
      </c>
      <c r="F199" s="43" t="s">
        <v>841</v>
      </c>
      <c r="G199" s="43" t="s">
        <v>98</v>
      </c>
      <c r="H199" s="43">
        <v>100</v>
      </c>
      <c r="I199" s="60">
        <f>SUM(I200:I201)</f>
        <v>5652080.716407124</v>
      </c>
      <c r="J199" s="46">
        <v>12.465753424657535</v>
      </c>
      <c r="K199" s="60">
        <f>SUM(K200:K201)</f>
        <v>1027969.6095238094</v>
      </c>
      <c r="L199" s="46">
        <f t="shared" ref="L199:L201" si="34">(J199/H199)*100</f>
        <v>12.465753424657535</v>
      </c>
      <c r="M199" s="43" t="s">
        <v>96</v>
      </c>
      <c r="N199" s="43">
        <v>69700</v>
      </c>
      <c r="O199" s="40" t="s">
        <v>100</v>
      </c>
    </row>
    <row r="200" spans="1:15" customFormat="1" ht="33.75" x14ac:dyDescent="0.25">
      <c r="A200" s="43" t="s">
        <v>705</v>
      </c>
      <c r="B200" s="43" t="s">
        <v>200</v>
      </c>
      <c r="C200" s="59" t="s">
        <v>510</v>
      </c>
      <c r="D200" s="59" t="s">
        <v>127</v>
      </c>
      <c r="E200" s="43" t="s">
        <v>704</v>
      </c>
      <c r="F200" s="43" t="s">
        <v>521</v>
      </c>
      <c r="G200" s="43" t="s">
        <v>524</v>
      </c>
      <c r="H200" s="43">
        <v>365</v>
      </c>
      <c r="I200" s="60">
        <v>3722324.6845031241</v>
      </c>
      <c r="J200" s="43">
        <v>91</v>
      </c>
      <c r="K200" s="60">
        <v>859158.72857142845</v>
      </c>
      <c r="L200" s="46">
        <f t="shared" si="34"/>
        <v>24.93150684931507</v>
      </c>
      <c r="M200" s="43" t="s">
        <v>96</v>
      </c>
      <c r="N200" s="43">
        <v>69700</v>
      </c>
      <c r="O200" s="40" t="s">
        <v>101</v>
      </c>
    </row>
    <row r="201" spans="1:15" customFormat="1" ht="45" x14ac:dyDescent="0.25">
      <c r="A201" s="43" t="s">
        <v>705</v>
      </c>
      <c r="B201" s="43" t="s">
        <v>203</v>
      </c>
      <c r="C201" s="59" t="s">
        <v>511</v>
      </c>
      <c r="D201" s="59" t="s">
        <v>127</v>
      </c>
      <c r="E201" s="43" t="s">
        <v>899</v>
      </c>
      <c r="F201" s="43" t="s">
        <v>522</v>
      </c>
      <c r="G201" s="43" t="s">
        <v>86</v>
      </c>
      <c r="H201" s="43">
        <v>8</v>
      </c>
      <c r="I201" s="60">
        <v>1929756.0319039999</v>
      </c>
      <c r="J201" s="43">
        <v>0</v>
      </c>
      <c r="K201" s="60">
        <v>168810.88095238095</v>
      </c>
      <c r="L201" s="46">
        <f t="shared" si="34"/>
        <v>0</v>
      </c>
      <c r="M201" s="43" t="s">
        <v>96</v>
      </c>
      <c r="N201" s="43">
        <v>69700</v>
      </c>
      <c r="O201" s="40" t="s">
        <v>101</v>
      </c>
    </row>
    <row r="202" spans="1:15" customFormat="1" ht="45" x14ac:dyDescent="0.25">
      <c r="A202" s="43" t="s">
        <v>705</v>
      </c>
      <c r="B202" s="43" t="s">
        <v>89</v>
      </c>
      <c r="C202" s="59" t="s">
        <v>128</v>
      </c>
      <c r="D202" s="59" t="s">
        <v>128</v>
      </c>
      <c r="E202" s="43" t="s">
        <v>704</v>
      </c>
      <c r="F202" s="43" t="s">
        <v>842</v>
      </c>
      <c r="G202" s="43" t="s">
        <v>98</v>
      </c>
      <c r="H202" s="43">
        <v>100</v>
      </c>
      <c r="I202" s="60">
        <f>I203+I214+I223</f>
        <v>9709836.5016186014</v>
      </c>
      <c r="J202" s="46">
        <v>21.416751830803669</v>
      </c>
      <c r="K202" s="60">
        <f>K203+K214+K223</f>
        <v>2567716.8001463413</v>
      </c>
      <c r="L202" s="46">
        <f t="shared" ref="L202:L213" si="35">(J202/H202)*100</f>
        <v>21.416751830803669</v>
      </c>
      <c r="M202" s="43" t="s">
        <v>96</v>
      </c>
      <c r="N202" s="43">
        <v>69700</v>
      </c>
      <c r="O202" s="40" t="s">
        <v>99</v>
      </c>
    </row>
    <row r="203" spans="1:15" customFormat="1" ht="45" x14ac:dyDescent="0.25">
      <c r="A203" s="43" t="s">
        <v>705</v>
      </c>
      <c r="B203" s="43" t="s">
        <v>89</v>
      </c>
      <c r="C203" s="59" t="s">
        <v>525</v>
      </c>
      <c r="D203" s="59" t="s">
        <v>128</v>
      </c>
      <c r="E203" s="43" t="s">
        <v>704</v>
      </c>
      <c r="F203" s="43" t="s">
        <v>843</v>
      </c>
      <c r="G203" s="43" t="s">
        <v>98</v>
      </c>
      <c r="H203" s="43">
        <v>100</v>
      </c>
      <c r="I203" s="60">
        <f>SUM(I204:I213)</f>
        <v>3387999.5402378007</v>
      </c>
      <c r="J203" s="46">
        <v>20.962787183339874</v>
      </c>
      <c r="K203" s="60">
        <f>SUM(K204:K213)</f>
        <v>781644.32890243898</v>
      </c>
      <c r="L203" s="46">
        <f t="shared" si="35"/>
        <v>20.962787183339874</v>
      </c>
      <c r="M203" s="43" t="s">
        <v>96</v>
      </c>
      <c r="N203" s="43">
        <v>69700</v>
      </c>
      <c r="O203" s="40" t="s">
        <v>100</v>
      </c>
    </row>
    <row r="204" spans="1:15" customFormat="1" ht="33.75" x14ac:dyDescent="0.25">
      <c r="A204" s="43" t="s">
        <v>705</v>
      </c>
      <c r="B204" s="43" t="s">
        <v>89</v>
      </c>
      <c r="C204" s="59" t="s">
        <v>526</v>
      </c>
      <c r="D204" s="59" t="s">
        <v>128</v>
      </c>
      <c r="E204" s="43" t="s">
        <v>704</v>
      </c>
      <c r="F204" s="43" t="s">
        <v>539</v>
      </c>
      <c r="G204" s="43" t="s">
        <v>550</v>
      </c>
      <c r="H204" s="43">
        <v>1980</v>
      </c>
      <c r="I204" s="60">
        <v>257657.43804760001</v>
      </c>
      <c r="J204" s="43">
        <v>425</v>
      </c>
      <c r="K204" s="60">
        <v>62468.098780487802</v>
      </c>
      <c r="L204" s="46">
        <f t="shared" si="35"/>
        <v>21.464646464646464</v>
      </c>
      <c r="M204" s="43" t="s">
        <v>96</v>
      </c>
      <c r="N204" s="43">
        <v>69700</v>
      </c>
      <c r="O204" s="40" t="s">
        <v>101</v>
      </c>
    </row>
    <row r="205" spans="1:15" customFormat="1" ht="33.75" x14ac:dyDescent="0.25">
      <c r="A205" s="43" t="s">
        <v>705</v>
      </c>
      <c r="B205" s="43" t="s">
        <v>72</v>
      </c>
      <c r="C205" s="59" t="s">
        <v>758</v>
      </c>
      <c r="D205" s="59" t="s">
        <v>128</v>
      </c>
      <c r="E205" s="43" t="s">
        <v>704</v>
      </c>
      <c r="F205" s="43" t="s">
        <v>765</v>
      </c>
      <c r="G205" s="43" t="s">
        <v>239</v>
      </c>
      <c r="H205" s="43">
        <v>4</v>
      </c>
      <c r="I205" s="60">
        <v>419942.46999996004</v>
      </c>
      <c r="J205" s="43">
        <v>190</v>
      </c>
      <c r="K205" s="60">
        <v>93860.766999999993</v>
      </c>
      <c r="L205" s="46">
        <f t="shared" si="35"/>
        <v>4750</v>
      </c>
      <c r="M205" s="43" t="s">
        <v>96</v>
      </c>
      <c r="N205" s="43">
        <v>69700</v>
      </c>
      <c r="O205" s="40" t="s">
        <v>101</v>
      </c>
    </row>
    <row r="206" spans="1:15" customFormat="1" ht="33.75" x14ac:dyDescent="0.25">
      <c r="A206" s="43" t="s">
        <v>705</v>
      </c>
      <c r="B206" s="43" t="s">
        <v>89</v>
      </c>
      <c r="C206" s="59" t="s">
        <v>527</v>
      </c>
      <c r="D206" s="59" t="s">
        <v>128</v>
      </c>
      <c r="E206" s="43" t="s">
        <v>704</v>
      </c>
      <c r="F206" s="43" t="s">
        <v>540</v>
      </c>
      <c r="G206" s="43" t="s">
        <v>551</v>
      </c>
      <c r="H206" s="43">
        <v>6608</v>
      </c>
      <c r="I206" s="60">
        <v>257657.43804760001</v>
      </c>
      <c r="J206" s="43">
        <v>116</v>
      </c>
      <c r="K206" s="60">
        <v>62468.098780487802</v>
      </c>
      <c r="L206" s="46">
        <f t="shared" si="35"/>
        <v>1.7554479418886197</v>
      </c>
      <c r="M206" s="43" t="s">
        <v>96</v>
      </c>
      <c r="N206" s="43">
        <v>69700</v>
      </c>
      <c r="O206" s="40" t="s">
        <v>101</v>
      </c>
    </row>
    <row r="207" spans="1:15" customFormat="1" ht="33.75" x14ac:dyDescent="0.25">
      <c r="A207" s="43" t="s">
        <v>705</v>
      </c>
      <c r="B207" s="43" t="s">
        <v>89</v>
      </c>
      <c r="C207" s="59" t="s">
        <v>528</v>
      </c>
      <c r="D207" s="59" t="s">
        <v>128</v>
      </c>
      <c r="E207" s="43" t="s">
        <v>704</v>
      </c>
      <c r="F207" s="43" t="s">
        <v>541</v>
      </c>
      <c r="G207" s="43" t="s">
        <v>497</v>
      </c>
      <c r="H207" s="43">
        <v>2300</v>
      </c>
      <c r="I207" s="60">
        <v>257657.43804760001</v>
      </c>
      <c r="J207" s="43">
        <v>0</v>
      </c>
      <c r="K207" s="60">
        <v>62468.098780487802</v>
      </c>
      <c r="L207" s="46">
        <f t="shared" si="35"/>
        <v>0</v>
      </c>
      <c r="M207" s="43" t="s">
        <v>96</v>
      </c>
      <c r="N207" s="43">
        <v>69700</v>
      </c>
      <c r="O207" s="40" t="s">
        <v>101</v>
      </c>
    </row>
    <row r="208" spans="1:15" customFormat="1" ht="33.75" x14ac:dyDescent="0.25">
      <c r="A208" s="43" t="s">
        <v>705</v>
      </c>
      <c r="B208" s="43" t="s">
        <v>89</v>
      </c>
      <c r="C208" s="59" t="s">
        <v>759</v>
      </c>
      <c r="D208" s="59" t="s">
        <v>128</v>
      </c>
      <c r="E208" s="43" t="s">
        <v>704</v>
      </c>
      <c r="F208" s="43" t="s">
        <v>766</v>
      </c>
      <c r="G208" s="43" t="s">
        <v>767</v>
      </c>
      <c r="H208" s="43">
        <v>12</v>
      </c>
      <c r="I208" s="60">
        <v>257657.43804760001</v>
      </c>
      <c r="J208" s="43">
        <v>162</v>
      </c>
      <c r="K208" s="60">
        <v>62468.098780487802</v>
      </c>
      <c r="L208" s="46">
        <f t="shared" si="35"/>
        <v>1350</v>
      </c>
      <c r="M208" s="43" t="s">
        <v>96</v>
      </c>
      <c r="N208" s="43">
        <v>69700</v>
      </c>
      <c r="O208" s="40" t="s">
        <v>101</v>
      </c>
    </row>
    <row r="209" spans="1:15" customFormat="1" ht="33.75" x14ac:dyDescent="0.25">
      <c r="A209" s="43" t="s">
        <v>705</v>
      </c>
      <c r="B209" s="43" t="s">
        <v>89</v>
      </c>
      <c r="C209" s="59" t="s">
        <v>760</v>
      </c>
      <c r="D209" s="59" t="s">
        <v>128</v>
      </c>
      <c r="E209" s="43" t="s">
        <v>704</v>
      </c>
      <c r="F209" s="43" t="s">
        <v>768</v>
      </c>
      <c r="G209" s="43" t="s">
        <v>551</v>
      </c>
      <c r="H209" s="43">
        <v>1500</v>
      </c>
      <c r="I209" s="60">
        <v>257657.43804760001</v>
      </c>
      <c r="J209" s="43">
        <v>3</v>
      </c>
      <c r="K209" s="60">
        <v>62468.098780487802</v>
      </c>
      <c r="L209" s="46">
        <f t="shared" si="35"/>
        <v>0.2</v>
      </c>
      <c r="M209" s="43" t="s">
        <v>96</v>
      </c>
      <c r="N209" s="43">
        <v>69700</v>
      </c>
      <c r="O209" s="40" t="s">
        <v>101</v>
      </c>
    </row>
    <row r="210" spans="1:15" customFormat="1" ht="33.75" x14ac:dyDescent="0.25">
      <c r="A210" s="43" t="s">
        <v>705</v>
      </c>
      <c r="B210" s="43" t="s">
        <v>72</v>
      </c>
      <c r="C210" s="59" t="s">
        <v>761</v>
      </c>
      <c r="D210" s="59" t="s">
        <v>128</v>
      </c>
      <c r="E210" s="43" t="s">
        <v>704</v>
      </c>
      <c r="F210" s="43" t="s">
        <v>769</v>
      </c>
      <c r="G210" s="43" t="s">
        <v>86</v>
      </c>
      <c r="H210" s="43">
        <v>12</v>
      </c>
      <c r="I210" s="60">
        <v>419942.46999996004</v>
      </c>
      <c r="J210" s="43">
        <v>2</v>
      </c>
      <c r="K210" s="60">
        <v>93860.766999999993</v>
      </c>
      <c r="L210" s="46">
        <f t="shared" si="35"/>
        <v>16.666666666666664</v>
      </c>
      <c r="M210" s="43" t="s">
        <v>96</v>
      </c>
      <c r="N210" s="43">
        <v>69700</v>
      </c>
      <c r="O210" s="40" t="s">
        <v>101</v>
      </c>
    </row>
    <row r="211" spans="1:15" customFormat="1" ht="33.75" x14ac:dyDescent="0.25">
      <c r="A211" s="43" t="s">
        <v>705</v>
      </c>
      <c r="B211" s="43" t="s">
        <v>72</v>
      </c>
      <c r="C211" s="59" t="s">
        <v>762</v>
      </c>
      <c r="D211" s="59" t="s">
        <v>128</v>
      </c>
      <c r="E211" s="43" t="s">
        <v>704</v>
      </c>
      <c r="F211" s="43" t="s">
        <v>770</v>
      </c>
      <c r="G211" s="43" t="s">
        <v>86</v>
      </c>
      <c r="H211" s="43">
        <v>12</v>
      </c>
      <c r="I211" s="60">
        <v>419942.46999996004</v>
      </c>
      <c r="J211" s="43">
        <v>50</v>
      </c>
      <c r="K211" s="60">
        <v>93860.766999999993</v>
      </c>
      <c r="L211" s="46">
        <f t="shared" si="35"/>
        <v>416.66666666666669</v>
      </c>
      <c r="M211" s="43" t="s">
        <v>96</v>
      </c>
      <c r="N211" s="43">
        <v>69700</v>
      </c>
      <c r="O211" s="40" t="s">
        <v>101</v>
      </c>
    </row>
    <row r="212" spans="1:15" customFormat="1" ht="33.75" x14ac:dyDescent="0.25">
      <c r="A212" s="43" t="s">
        <v>705</v>
      </c>
      <c r="B212" s="43" t="s">
        <v>72</v>
      </c>
      <c r="C212" s="59" t="s">
        <v>763</v>
      </c>
      <c r="D212" s="59" t="s">
        <v>128</v>
      </c>
      <c r="E212" s="43" t="s">
        <v>704</v>
      </c>
      <c r="F212" s="43" t="s">
        <v>771</v>
      </c>
      <c r="G212" s="43" t="s">
        <v>86</v>
      </c>
      <c r="H212" s="43">
        <v>12</v>
      </c>
      <c r="I212" s="60">
        <v>419942.46999996004</v>
      </c>
      <c r="J212" s="43">
        <v>0</v>
      </c>
      <c r="K212" s="60">
        <v>93860.766999999993</v>
      </c>
      <c r="L212" s="46">
        <f t="shared" si="35"/>
        <v>0</v>
      </c>
      <c r="M212" s="43" t="s">
        <v>96</v>
      </c>
      <c r="N212" s="43">
        <v>69700</v>
      </c>
      <c r="O212" s="40" t="s">
        <v>101</v>
      </c>
    </row>
    <row r="213" spans="1:15" customFormat="1" ht="33.75" x14ac:dyDescent="0.25">
      <c r="A213" s="43" t="s">
        <v>705</v>
      </c>
      <c r="B213" s="43" t="s">
        <v>72</v>
      </c>
      <c r="C213" s="59" t="s">
        <v>764</v>
      </c>
      <c r="D213" s="59" t="s">
        <v>128</v>
      </c>
      <c r="E213" s="43" t="s">
        <v>704</v>
      </c>
      <c r="F213" s="43" t="s">
        <v>772</v>
      </c>
      <c r="G213" s="43" t="s">
        <v>441</v>
      </c>
      <c r="H213" s="43">
        <v>180</v>
      </c>
      <c r="I213" s="60">
        <v>419942.46999996004</v>
      </c>
      <c r="J213" s="43">
        <v>4</v>
      </c>
      <c r="K213" s="60">
        <v>93860.766999999993</v>
      </c>
      <c r="L213" s="46">
        <f t="shared" si="35"/>
        <v>2.2222222222222223</v>
      </c>
      <c r="M213" s="43" t="s">
        <v>96</v>
      </c>
      <c r="N213" s="43">
        <v>69700</v>
      </c>
      <c r="O213" s="40" t="s">
        <v>101</v>
      </c>
    </row>
    <row r="214" spans="1:15" customFormat="1" ht="56.25" x14ac:dyDescent="0.25">
      <c r="A214" s="43" t="s">
        <v>705</v>
      </c>
      <c r="B214" s="43" t="s">
        <v>89</v>
      </c>
      <c r="C214" s="59" t="s">
        <v>529</v>
      </c>
      <c r="D214" s="59" t="s">
        <v>128</v>
      </c>
      <c r="E214" s="43" t="s">
        <v>704</v>
      </c>
      <c r="F214" s="43" t="s">
        <v>844</v>
      </c>
      <c r="G214" s="43" t="s">
        <v>98</v>
      </c>
      <c r="H214" s="43">
        <v>100</v>
      </c>
      <c r="I214" s="60">
        <f>SUM(I215:I222)</f>
        <v>6064179.5233332003</v>
      </c>
      <c r="J214" s="46">
        <v>23.330400182731843</v>
      </c>
      <c r="K214" s="60">
        <f>SUM(K215:K222)</f>
        <v>1723604.3724634149</v>
      </c>
      <c r="L214" s="46">
        <f t="shared" ref="L214:L222" si="36">(J214/H214)*100</f>
        <v>23.330400182731843</v>
      </c>
      <c r="M214" s="43" t="s">
        <v>96</v>
      </c>
      <c r="N214" s="43">
        <v>69700</v>
      </c>
      <c r="O214" s="40" t="s">
        <v>100</v>
      </c>
    </row>
    <row r="215" spans="1:15" customFormat="1" ht="33.75" x14ac:dyDescent="0.25">
      <c r="A215" s="43" t="s">
        <v>705</v>
      </c>
      <c r="B215" s="43" t="s">
        <v>89</v>
      </c>
      <c r="C215" s="59" t="s">
        <v>530</v>
      </c>
      <c r="D215" s="59" t="s">
        <v>128</v>
      </c>
      <c r="E215" s="43" t="s">
        <v>704</v>
      </c>
      <c r="F215" s="43" t="s">
        <v>542</v>
      </c>
      <c r="G215" s="43" t="s">
        <v>552</v>
      </c>
      <c r="H215" s="43">
        <v>30</v>
      </c>
      <c r="I215" s="60">
        <v>257657.43804760001</v>
      </c>
      <c r="J215" s="43">
        <v>0</v>
      </c>
      <c r="K215" s="60">
        <v>62468.098780487802</v>
      </c>
      <c r="L215" s="46">
        <f t="shared" si="36"/>
        <v>0</v>
      </c>
      <c r="M215" s="43" t="s">
        <v>96</v>
      </c>
      <c r="N215" s="43">
        <v>69700</v>
      </c>
      <c r="O215" s="40" t="s">
        <v>101</v>
      </c>
    </row>
    <row r="216" spans="1:15" customFormat="1" ht="33.75" x14ac:dyDescent="0.25">
      <c r="A216" s="43" t="s">
        <v>705</v>
      </c>
      <c r="B216" s="43" t="s">
        <v>89</v>
      </c>
      <c r="C216" s="59" t="s">
        <v>531</v>
      </c>
      <c r="D216" s="59" t="s">
        <v>128</v>
      </c>
      <c r="E216" s="43" t="s">
        <v>704</v>
      </c>
      <c r="F216" s="43" t="s">
        <v>543</v>
      </c>
      <c r="G216" s="43" t="s">
        <v>553</v>
      </c>
      <c r="H216" s="43">
        <v>1650</v>
      </c>
      <c r="I216" s="60">
        <v>257657.43804760001</v>
      </c>
      <c r="J216" s="43">
        <v>360</v>
      </c>
      <c r="K216" s="60">
        <v>62468.098780487802</v>
      </c>
      <c r="L216" s="46">
        <f t="shared" si="36"/>
        <v>21.818181818181817</v>
      </c>
      <c r="M216" s="43" t="s">
        <v>96</v>
      </c>
      <c r="N216" s="43">
        <v>69700</v>
      </c>
      <c r="O216" s="40" t="s">
        <v>101</v>
      </c>
    </row>
    <row r="217" spans="1:15" customFormat="1" ht="33.75" x14ac:dyDescent="0.25">
      <c r="A217" s="43" t="s">
        <v>705</v>
      </c>
      <c r="B217" s="43" t="s">
        <v>89</v>
      </c>
      <c r="C217" s="59" t="s">
        <v>532</v>
      </c>
      <c r="D217" s="59" t="s">
        <v>128</v>
      </c>
      <c r="E217" s="43" t="s">
        <v>704</v>
      </c>
      <c r="F217" s="43" t="s">
        <v>544</v>
      </c>
      <c r="G217" s="43" t="s">
        <v>551</v>
      </c>
      <c r="H217" s="43">
        <v>350</v>
      </c>
      <c r="I217" s="60">
        <v>257657.43804760001</v>
      </c>
      <c r="J217" s="43">
        <v>200</v>
      </c>
      <c r="K217" s="60">
        <v>62468.098780487802</v>
      </c>
      <c r="L217" s="46">
        <f t="shared" si="36"/>
        <v>57.142857142857139</v>
      </c>
      <c r="M217" s="43" t="s">
        <v>96</v>
      </c>
      <c r="N217" s="43">
        <v>69700</v>
      </c>
      <c r="O217" s="40" t="s">
        <v>101</v>
      </c>
    </row>
    <row r="218" spans="1:15" customFormat="1" ht="45" x14ac:dyDescent="0.25">
      <c r="A218" s="43" t="s">
        <v>705</v>
      </c>
      <c r="B218" s="43" t="s">
        <v>89</v>
      </c>
      <c r="C218" s="59" t="s">
        <v>533</v>
      </c>
      <c r="D218" s="59" t="s">
        <v>128</v>
      </c>
      <c r="E218" s="43" t="s">
        <v>704</v>
      </c>
      <c r="F218" s="43" t="s">
        <v>545</v>
      </c>
      <c r="G218" s="43" t="s">
        <v>554</v>
      </c>
      <c r="H218" s="43">
        <v>398</v>
      </c>
      <c r="I218" s="60">
        <v>257657.43804760001</v>
      </c>
      <c r="J218" s="43">
        <v>60</v>
      </c>
      <c r="K218" s="60">
        <v>62468.098780487802</v>
      </c>
      <c r="L218" s="46">
        <f t="shared" si="36"/>
        <v>15.075376884422109</v>
      </c>
      <c r="M218" s="43" t="s">
        <v>96</v>
      </c>
      <c r="N218" s="43">
        <v>69700</v>
      </c>
      <c r="O218" s="40" t="s">
        <v>101</v>
      </c>
    </row>
    <row r="219" spans="1:15" customFormat="1" ht="33.75" x14ac:dyDescent="0.25">
      <c r="A219" s="43" t="s">
        <v>705</v>
      </c>
      <c r="B219" s="43" t="s">
        <v>89</v>
      </c>
      <c r="C219" s="59" t="s">
        <v>534</v>
      </c>
      <c r="D219" s="59" t="s">
        <v>128</v>
      </c>
      <c r="E219" s="43" t="s">
        <v>704</v>
      </c>
      <c r="F219" s="43" t="s">
        <v>546</v>
      </c>
      <c r="G219" s="43" t="s">
        <v>555</v>
      </c>
      <c r="H219" s="43">
        <v>150</v>
      </c>
      <c r="I219" s="60">
        <v>257657.43804760001</v>
      </c>
      <c r="J219" s="43">
        <v>10</v>
      </c>
      <c r="K219" s="60">
        <v>62468.098780487802</v>
      </c>
      <c r="L219" s="46">
        <f t="shared" si="36"/>
        <v>6.666666666666667</v>
      </c>
      <c r="M219" s="43" t="s">
        <v>96</v>
      </c>
      <c r="N219" s="43">
        <v>69700</v>
      </c>
      <c r="O219" s="40" t="s">
        <v>101</v>
      </c>
    </row>
    <row r="220" spans="1:15" customFormat="1" ht="33.75" x14ac:dyDescent="0.25">
      <c r="A220" s="43" t="s">
        <v>705</v>
      </c>
      <c r="B220" s="43" t="s">
        <v>89</v>
      </c>
      <c r="C220" s="59" t="s">
        <v>535</v>
      </c>
      <c r="D220" s="59" t="s">
        <v>128</v>
      </c>
      <c r="E220" s="43" t="s">
        <v>704</v>
      </c>
      <c r="F220" s="43" t="s">
        <v>547</v>
      </c>
      <c r="G220" s="43" t="s">
        <v>86</v>
      </c>
      <c r="H220" s="43">
        <v>24</v>
      </c>
      <c r="I220" s="60">
        <v>257657.43804760001</v>
      </c>
      <c r="J220" s="43">
        <v>0</v>
      </c>
      <c r="K220" s="60">
        <v>62468.098780487802</v>
      </c>
      <c r="L220" s="46">
        <f t="shared" si="36"/>
        <v>0</v>
      </c>
      <c r="M220" s="43" t="s">
        <v>96</v>
      </c>
      <c r="N220" s="43">
        <v>69700</v>
      </c>
      <c r="O220" s="40" t="s">
        <v>101</v>
      </c>
    </row>
    <row r="221" spans="1:15" customFormat="1" ht="33.75" x14ac:dyDescent="0.25">
      <c r="A221" s="43" t="s">
        <v>705</v>
      </c>
      <c r="B221" s="43" t="s">
        <v>89</v>
      </c>
      <c r="C221" s="59" t="s">
        <v>536</v>
      </c>
      <c r="D221" s="59" t="s">
        <v>128</v>
      </c>
      <c r="E221" s="43" t="s">
        <v>704</v>
      </c>
      <c r="F221" s="43" t="s">
        <v>548</v>
      </c>
      <c r="G221" s="43" t="s">
        <v>86</v>
      </c>
      <c r="H221" s="43">
        <v>24</v>
      </c>
      <c r="I221" s="60">
        <v>257657.43804760001</v>
      </c>
      <c r="J221" s="43">
        <v>15</v>
      </c>
      <c r="K221" s="60">
        <v>62468.098780487802</v>
      </c>
      <c r="L221" s="46">
        <f t="shared" si="36"/>
        <v>62.5</v>
      </c>
      <c r="M221" s="43" t="s">
        <v>96</v>
      </c>
      <c r="N221" s="43">
        <v>69700</v>
      </c>
      <c r="O221" s="40" t="s">
        <v>101</v>
      </c>
    </row>
    <row r="222" spans="1:15" customFormat="1" ht="33.75" x14ac:dyDescent="0.25">
      <c r="A222" s="43" t="s">
        <v>705</v>
      </c>
      <c r="B222" s="43" t="s">
        <v>91</v>
      </c>
      <c r="C222" s="59" t="s">
        <v>773</v>
      </c>
      <c r="D222" s="59" t="s">
        <v>128</v>
      </c>
      <c r="E222" s="43" t="s">
        <v>704</v>
      </c>
      <c r="F222" s="43" t="s">
        <v>774</v>
      </c>
      <c r="G222" s="43" t="s">
        <v>555</v>
      </c>
      <c r="H222" s="43">
        <v>40</v>
      </c>
      <c r="I222" s="60">
        <v>4260577.4570000004</v>
      </c>
      <c r="J222" s="43">
        <v>0</v>
      </c>
      <c r="K222" s="60">
        <v>1286327.6810000003</v>
      </c>
      <c r="L222" s="46">
        <f t="shared" si="36"/>
        <v>0</v>
      </c>
      <c r="M222" s="43" t="s">
        <v>96</v>
      </c>
      <c r="N222" s="43">
        <v>69700</v>
      </c>
      <c r="O222" s="40" t="s">
        <v>101</v>
      </c>
    </row>
    <row r="223" spans="1:15" customFormat="1" ht="45" x14ac:dyDescent="0.25">
      <c r="A223" s="43" t="s">
        <v>705</v>
      </c>
      <c r="B223" s="43" t="s">
        <v>89</v>
      </c>
      <c r="C223" s="59" t="s">
        <v>537</v>
      </c>
      <c r="D223" s="59" t="s">
        <v>128</v>
      </c>
      <c r="E223" s="43" t="s">
        <v>704</v>
      </c>
      <c r="F223" s="43" t="s">
        <v>845</v>
      </c>
      <c r="G223" s="43" t="s">
        <v>98</v>
      </c>
      <c r="H223" s="43">
        <v>100</v>
      </c>
      <c r="I223" s="60">
        <f>I224</f>
        <v>257657.43804760001</v>
      </c>
      <c r="J223" s="46">
        <v>20</v>
      </c>
      <c r="K223" s="60">
        <f>K224</f>
        <v>62468.098780487802</v>
      </c>
      <c r="L223" s="46">
        <f t="shared" ref="L223:L228" si="37">(J223/H223)*100</f>
        <v>20</v>
      </c>
      <c r="M223" s="43" t="s">
        <v>96</v>
      </c>
      <c r="N223" s="43">
        <v>69700</v>
      </c>
      <c r="O223" s="40" t="s">
        <v>100</v>
      </c>
    </row>
    <row r="224" spans="1:15" customFormat="1" ht="33.75" x14ac:dyDescent="0.25">
      <c r="A224" s="43" t="s">
        <v>705</v>
      </c>
      <c r="B224" s="43" t="s">
        <v>89</v>
      </c>
      <c r="C224" s="59" t="s">
        <v>538</v>
      </c>
      <c r="D224" s="59" t="s">
        <v>128</v>
      </c>
      <c r="E224" s="43" t="s">
        <v>704</v>
      </c>
      <c r="F224" s="43" t="s">
        <v>549</v>
      </c>
      <c r="G224" s="43" t="s">
        <v>556</v>
      </c>
      <c r="H224" s="43">
        <v>200</v>
      </c>
      <c r="I224" s="60">
        <v>257657.43804760001</v>
      </c>
      <c r="J224" s="43">
        <v>40</v>
      </c>
      <c r="K224" s="60">
        <v>62468.098780487802</v>
      </c>
      <c r="L224" s="46">
        <f t="shared" si="37"/>
        <v>20</v>
      </c>
      <c r="M224" s="43" t="s">
        <v>96</v>
      </c>
      <c r="N224" s="43">
        <v>69700</v>
      </c>
      <c r="O224" s="40" t="s">
        <v>101</v>
      </c>
    </row>
    <row r="225" spans="1:15" customFormat="1" ht="90" x14ac:dyDescent="0.25">
      <c r="A225" s="43" t="s">
        <v>705</v>
      </c>
      <c r="B225" s="43" t="s">
        <v>90</v>
      </c>
      <c r="C225" s="59" t="s">
        <v>129</v>
      </c>
      <c r="D225" s="59" t="s">
        <v>129</v>
      </c>
      <c r="E225" s="43" t="s">
        <v>704</v>
      </c>
      <c r="F225" s="43" t="s">
        <v>846</v>
      </c>
      <c r="G225" s="43" t="s">
        <v>98</v>
      </c>
      <c r="H225" s="43">
        <v>100</v>
      </c>
      <c r="I225" s="60">
        <f>I226+I229</f>
        <v>1866189.4040172002</v>
      </c>
      <c r="J225" s="61">
        <v>71.666666666666657</v>
      </c>
      <c r="K225" s="60">
        <f>K226+K229</f>
        <v>329400.31124999997</v>
      </c>
      <c r="L225" s="46">
        <f t="shared" si="37"/>
        <v>71.666666666666657</v>
      </c>
      <c r="M225" s="43" t="s">
        <v>96</v>
      </c>
      <c r="N225" s="43">
        <v>69700</v>
      </c>
      <c r="O225" s="40" t="s">
        <v>99</v>
      </c>
    </row>
    <row r="226" spans="1:15" customFormat="1" ht="67.5" x14ac:dyDescent="0.25">
      <c r="A226" s="43" t="s">
        <v>705</v>
      </c>
      <c r="B226" s="43" t="s">
        <v>90</v>
      </c>
      <c r="C226" s="59" t="s">
        <v>557</v>
      </c>
      <c r="D226" s="59" t="s">
        <v>129</v>
      </c>
      <c r="E226" s="43" t="s">
        <v>704</v>
      </c>
      <c r="F226" s="43" t="s">
        <v>847</v>
      </c>
      <c r="G226" s="43" t="s">
        <v>98</v>
      </c>
      <c r="H226" s="43">
        <v>100</v>
      </c>
      <c r="I226" s="60">
        <f>SUM(I227:I228)</f>
        <v>1244126.2693448002</v>
      </c>
      <c r="J226" s="46">
        <v>103.33333333333333</v>
      </c>
      <c r="K226" s="60">
        <f>SUM(K227:K228)</f>
        <v>219600.20749999999</v>
      </c>
      <c r="L226" s="46">
        <f t="shared" si="37"/>
        <v>103.33333333333331</v>
      </c>
      <c r="M226" s="43" t="s">
        <v>96</v>
      </c>
      <c r="N226" s="43">
        <v>69700</v>
      </c>
      <c r="O226" s="40" t="s">
        <v>100</v>
      </c>
    </row>
    <row r="227" spans="1:15" customFormat="1" ht="67.5" x14ac:dyDescent="0.25">
      <c r="A227" s="43" t="s">
        <v>705</v>
      </c>
      <c r="B227" s="43" t="s">
        <v>90</v>
      </c>
      <c r="C227" s="59" t="s">
        <v>558</v>
      </c>
      <c r="D227" s="59" t="s">
        <v>129</v>
      </c>
      <c r="E227" s="43" t="s">
        <v>704</v>
      </c>
      <c r="F227" s="43" t="s">
        <v>562</v>
      </c>
      <c r="G227" s="43" t="s">
        <v>565</v>
      </c>
      <c r="H227" s="43">
        <v>30</v>
      </c>
      <c r="I227" s="60">
        <v>622063.13467240008</v>
      </c>
      <c r="J227" s="43">
        <v>2</v>
      </c>
      <c r="K227" s="60">
        <v>109800.10374999999</v>
      </c>
      <c r="L227" s="46">
        <f t="shared" si="37"/>
        <v>6.666666666666667</v>
      </c>
      <c r="M227" s="43" t="s">
        <v>96</v>
      </c>
      <c r="N227" s="43">
        <v>69700</v>
      </c>
      <c r="O227" s="40" t="s">
        <v>101</v>
      </c>
    </row>
    <row r="228" spans="1:15" customFormat="1" ht="67.5" x14ac:dyDescent="0.25">
      <c r="A228" s="43" t="s">
        <v>705</v>
      </c>
      <c r="B228" s="43" t="s">
        <v>90</v>
      </c>
      <c r="C228" s="59" t="s">
        <v>559</v>
      </c>
      <c r="D228" s="59" t="s">
        <v>129</v>
      </c>
      <c r="E228" s="43" t="s">
        <v>704</v>
      </c>
      <c r="F228" s="43" t="s">
        <v>563</v>
      </c>
      <c r="G228" s="43" t="s">
        <v>566</v>
      </c>
      <c r="H228" s="43">
        <v>4</v>
      </c>
      <c r="I228" s="60">
        <v>622063.13467240008</v>
      </c>
      <c r="J228" s="43">
        <v>8</v>
      </c>
      <c r="K228" s="60">
        <v>109800.10374999999</v>
      </c>
      <c r="L228" s="46">
        <f t="shared" si="37"/>
        <v>200</v>
      </c>
      <c r="M228" s="43" t="s">
        <v>96</v>
      </c>
      <c r="N228" s="43">
        <v>69700</v>
      </c>
      <c r="O228" s="40" t="s">
        <v>101</v>
      </c>
    </row>
    <row r="229" spans="1:15" customFormat="1" ht="67.5" x14ac:dyDescent="0.25">
      <c r="A229" s="43" t="s">
        <v>705</v>
      </c>
      <c r="B229" s="43" t="s">
        <v>90</v>
      </c>
      <c r="C229" s="59" t="s">
        <v>560</v>
      </c>
      <c r="D229" s="59" t="s">
        <v>129</v>
      </c>
      <c r="E229" s="43" t="s">
        <v>704</v>
      </c>
      <c r="F229" s="43" t="s">
        <v>848</v>
      </c>
      <c r="G229" s="43" t="s">
        <v>98</v>
      </c>
      <c r="H229" s="43">
        <v>100</v>
      </c>
      <c r="I229" s="60">
        <f>I230</f>
        <v>622063.13467240008</v>
      </c>
      <c r="J229" s="46">
        <v>40</v>
      </c>
      <c r="K229" s="60">
        <f>K230</f>
        <v>109800.10374999999</v>
      </c>
      <c r="L229" s="46">
        <f t="shared" ref="L229:L230" si="38">(J229/H229)*100</f>
        <v>40</v>
      </c>
      <c r="M229" s="43" t="s">
        <v>96</v>
      </c>
      <c r="N229" s="43">
        <v>69700</v>
      </c>
      <c r="O229" s="40" t="s">
        <v>100</v>
      </c>
    </row>
    <row r="230" spans="1:15" customFormat="1" ht="67.5" x14ac:dyDescent="0.25">
      <c r="A230" s="43" t="s">
        <v>705</v>
      </c>
      <c r="B230" s="43" t="s">
        <v>90</v>
      </c>
      <c r="C230" s="59" t="s">
        <v>561</v>
      </c>
      <c r="D230" s="59" t="s">
        <v>129</v>
      </c>
      <c r="E230" s="43" t="s">
        <v>704</v>
      </c>
      <c r="F230" s="43" t="s">
        <v>564</v>
      </c>
      <c r="G230" s="43" t="s">
        <v>86</v>
      </c>
      <c r="H230" s="43">
        <v>10</v>
      </c>
      <c r="I230" s="60">
        <v>622063.13467240008</v>
      </c>
      <c r="J230" s="43">
        <v>4</v>
      </c>
      <c r="K230" s="60">
        <v>109800.10374999999</v>
      </c>
      <c r="L230" s="46">
        <f t="shared" si="38"/>
        <v>40</v>
      </c>
      <c r="M230" s="43" t="s">
        <v>96</v>
      </c>
      <c r="N230" s="43">
        <v>69700</v>
      </c>
      <c r="O230" s="40" t="s">
        <v>101</v>
      </c>
    </row>
    <row r="231" spans="1:15" customFormat="1" ht="45" x14ac:dyDescent="0.25">
      <c r="A231" s="43" t="s">
        <v>705</v>
      </c>
      <c r="B231" s="43" t="s">
        <v>72</v>
      </c>
      <c r="C231" s="59" t="s">
        <v>130</v>
      </c>
      <c r="D231" s="59" t="s">
        <v>130</v>
      </c>
      <c r="E231" s="43" t="s">
        <v>704</v>
      </c>
      <c r="F231" s="43" t="s">
        <v>849</v>
      </c>
      <c r="G231" s="43" t="s">
        <v>98</v>
      </c>
      <c r="H231" s="43">
        <v>100</v>
      </c>
      <c r="I231" s="60">
        <f>I232+I234</f>
        <v>839884.93999992008</v>
      </c>
      <c r="J231" s="46">
        <v>30</v>
      </c>
      <c r="K231" s="60">
        <f>K232+K234</f>
        <v>187721.53399999999</v>
      </c>
      <c r="L231" s="46">
        <f t="shared" ref="L231:L233" si="39">(J231/H231)*100</f>
        <v>30</v>
      </c>
      <c r="M231" s="43" t="s">
        <v>96</v>
      </c>
      <c r="N231" s="43">
        <v>69700</v>
      </c>
      <c r="O231" s="40" t="s">
        <v>99</v>
      </c>
    </row>
    <row r="232" spans="1:15" customFormat="1" ht="56.25" x14ac:dyDescent="0.25">
      <c r="A232" s="43" t="s">
        <v>705</v>
      </c>
      <c r="B232" s="43" t="s">
        <v>72</v>
      </c>
      <c r="C232" s="59" t="s">
        <v>567</v>
      </c>
      <c r="D232" s="59" t="s">
        <v>130</v>
      </c>
      <c r="E232" s="43" t="s">
        <v>704</v>
      </c>
      <c r="F232" s="43" t="s">
        <v>850</v>
      </c>
      <c r="G232" s="43" t="s">
        <v>98</v>
      </c>
      <c r="H232" s="43">
        <v>100</v>
      </c>
      <c r="I232" s="60">
        <f>I233</f>
        <v>419942.46999996004</v>
      </c>
      <c r="J232" s="46">
        <v>10</v>
      </c>
      <c r="K232" s="60">
        <f>K233</f>
        <v>93860.766999999993</v>
      </c>
      <c r="L232" s="46">
        <f t="shared" si="39"/>
        <v>10</v>
      </c>
      <c r="M232" s="43" t="s">
        <v>96</v>
      </c>
      <c r="N232" s="43">
        <v>69700</v>
      </c>
      <c r="O232" s="40" t="s">
        <v>100</v>
      </c>
    </row>
    <row r="233" spans="1:15" customFormat="1" ht="45" x14ac:dyDescent="0.25">
      <c r="A233" s="43" t="s">
        <v>705</v>
      </c>
      <c r="B233" s="43" t="s">
        <v>72</v>
      </c>
      <c r="C233" s="59" t="s">
        <v>568</v>
      </c>
      <c r="D233" s="59" t="s">
        <v>130</v>
      </c>
      <c r="E233" s="43" t="s">
        <v>704</v>
      </c>
      <c r="F233" s="43" t="s">
        <v>571</v>
      </c>
      <c r="G233" s="43" t="s">
        <v>88</v>
      </c>
      <c r="H233" s="43">
        <v>30</v>
      </c>
      <c r="I233" s="60">
        <v>419942.46999996004</v>
      </c>
      <c r="J233" s="43">
        <v>3</v>
      </c>
      <c r="K233" s="60">
        <v>93860.766999999993</v>
      </c>
      <c r="L233" s="46">
        <f t="shared" si="39"/>
        <v>10</v>
      </c>
      <c r="M233" s="43" t="s">
        <v>96</v>
      </c>
      <c r="N233" s="43">
        <v>69700</v>
      </c>
      <c r="O233" s="40" t="s">
        <v>101</v>
      </c>
    </row>
    <row r="234" spans="1:15" customFormat="1" ht="33.75" x14ac:dyDescent="0.25">
      <c r="A234" s="43" t="s">
        <v>705</v>
      </c>
      <c r="B234" s="43" t="s">
        <v>72</v>
      </c>
      <c r="C234" s="59" t="s">
        <v>569</v>
      </c>
      <c r="D234" s="59" t="s">
        <v>130</v>
      </c>
      <c r="E234" s="43" t="s">
        <v>704</v>
      </c>
      <c r="F234" s="43" t="s">
        <v>851</v>
      </c>
      <c r="G234" s="43" t="s">
        <v>98</v>
      </c>
      <c r="H234" s="43">
        <v>100</v>
      </c>
      <c r="I234" s="60">
        <f>I235</f>
        <v>419942.46999996004</v>
      </c>
      <c r="J234" s="46">
        <v>50</v>
      </c>
      <c r="K234" s="60">
        <f>K235</f>
        <v>93860.766999999993</v>
      </c>
      <c r="L234" s="46">
        <f t="shared" ref="L234:L235" si="40">(J234/H234)*100</f>
        <v>50</v>
      </c>
      <c r="M234" s="43" t="s">
        <v>96</v>
      </c>
      <c r="N234" s="43">
        <v>69700</v>
      </c>
      <c r="O234" s="40" t="s">
        <v>100</v>
      </c>
    </row>
    <row r="235" spans="1:15" customFormat="1" ht="33.75" x14ac:dyDescent="0.25">
      <c r="A235" s="43" t="s">
        <v>705</v>
      </c>
      <c r="B235" s="43" t="s">
        <v>72</v>
      </c>
      <c r="C235" s="59" t="s">
        <v>570</v>
      </c>
      <c r="D235" s="59" t="s">
        <v>130</v>
      </c>
      <c r="E235" s="43" t="s">
        <v>704</v>
      </c>
      <c r="F235" s="43" t="s">
        <v>572</v>
      </c>
      <c r="G235" s="43" t="s">
        <v>86</v>
      </c>
      <c r="H235" s="43">
        <v>10</v>
      </c>
      <c r="I235" s="60">
        <v>419942.46999996004</v>
      </c>
      <c r="J235" s="43">
        <v>5</v>
      </c>
      <c r="K235" s="60">
        <v>93860.766999999993</v>
      </c>
      <c r="L235" s="46">
        <f t="shared" si="40"/>
        <v>50</v>
      </c>
      <c r="M235" s="43" t="s">
        <v>96</v>
      </c>
      <c r="N235" s="43">
        <v>69700</v>
      </c>
      <c r="O235" s="40" t="s">
        <v>101</v>
      </c>
    </row>
    <row r="236" spans="1:15" customFormat="1" ht="90" x14ac:dyDescent="0.25">
      <c r="A236" s="43" t="s">
        <v>705</v>
      </c>
      <c r="B236" s="43" t="s">
        <v>72</v>
      </c>
      <c r="C236" s="59" t="s">
        <v>131</v>
      </c>
      <c r="D236" s="59" t="s">
        <v>131</v>
      </c>
      <c r="E236" s="43" t="s">
        <v>704</v>
      </c>
      <c r="F236" s="43" t="s">
        <v>852</v>
      </c>
      <c r="G236" s="43" t="s">
        <v>98</v>
      </c>
      <c r="H236" s="43">
        <v>100</v>
      </c>
      <c r="I236" s="60">
        <f>I237+I239</f>
        <v>2903725.1013388932</v>
      </c>
      <c r="J236" s="46">
        <v>61.666666666666664</v>
      </c>
      <c r="K236" s="60">
        <f>K237+K239</f>
        <v>702860.08630555554</v>
      </c>
      <c r="L236" s="46">
        <f t="shared" ref="L236:L238" si="41">(J236/H236)*100</f>
        <v>61.666666666666671</v>
      </c>
      <c r="M236" s="43" t="s">
        <v>96</v>
      </c>
      <c r="N236" s="43">
        <v>69700</v>
      </c>
      <c r="O236" s="40" t="s">
        <v>99</v>
      </c>
    </row>
    <row r="237" spans="1:15" customFormat="1" ht="67.5" x14ac:dyDescent="0.25">
      <c r="A237" s="43" t="s">
        <v>705</v>
      </c>
      <c r="B237" s="43" t="s">
        <v>204</v>
      </c>
      <c r="C237" s="59" t="s">
        <v>573</v>
      </c>
      <c r="D237" s="59" t="s">
        <v>131</v>
      </c>
      <c r="E237" s="43" t="s">
        <v>704</v>
      </c>
      <c r="F237" s="43" t="s">
        <v>853</v>
      </c>
      <c r="G237" s="43" t="s">
        <v>98</v>
      </c>
      <c r="H237" s="43">
        <v>100</v>
      </c>
      <c r="I237" s="60">
        <f>I238</f>
        <v>1861719.4966665332</v>
      </c>
      <c r="J237" s="46">
        <v>33.333333333333329</v>
      </c>
      <c r="K237" s="60">
        <f>K238</f>
        <v>499199.21555555554</v>
      </c>
      <c r="L237" s="46">
        <f t="shared" si="41"/>
        <v>33.333333333333329</v>
      </c>
      <c r="M237" s="43" t="s">
        <v>96</v>
      </c>
      <c r="N237" s="43">
        <v>69700</v>
      </c>
      <c r="O237" s="40" t="s">
        <v>100</v>
      </c>
    </row>
    <row r="238" spans="1:15" customFormat="1" ht="67.5" x14ac:dyDescent="0.25">
      <c r="A238" s="43" t="s">
        <v>705</v>
      </c>
      <c r="B238" s="43" t="s">
        <v>204</v>
      </c>
      <c r="C238" s="59" t="s">
        <v>574</v>
      </c>
      <c r="D238" s="59" t="s">
        <v>131</v>
      </c>
      <c r="E238" s="43" t="s">
        <v>704</v>
      </c>
      <c r="F238" s="43" t="s">
        <v>578</v>
      </c>
      <c r="G238" s="43" t="s">
        <v>86</v>
      </c>
      <c r="H238" s="43">
        <v>3</v>
      </c>
      <c r="I238" s="60">
        <v>1861719.4966665332</v>
      </c>
      <c r="J238" s="43">
        <v>1</v>
      </c>
      <c r="K238" s="60">
        <v>499199.21555555554</v>
      </c>
      <c r="L238" s="46">
        <f t="shared" si="41"/>
        <v>33.333333333333329</v>
      </c>
      <c r="M238" s="43" t="s">
        <v>96</v>
      </c>
      <c r="N238" s="43">
        <v>69700</v>
      </c>
      <c r="O238" s="40" t="s">
        <v>101</v>
      </c>
    </row>
    <row r="239" spans="1:15" customFormat="1" ht="67.5" x14ac:dyDescent="0.25">
      <c r="A239" s="43" t="s">
        <v>705</v>
      </c>
      <c r="B239" s="43" t="s">
        <v>90</v>
      </c>
      <c r="C239" s="59" t="s">
        <v>575</v>
      </c>
      <c r="D239" s="59" t="s">
        <v>131</v>
      </c>
      <c r="E239" s="43" t="s">
        <v>704</v>
      </c>
      <c r="F239" s="43" t="s">
        <v>854</v>
      </c>
      <c r="G239" s="43" t="s">
        <v>98</v>
      </c>
      <c r="H239" s="43">
        <v>100</v>
      </c>
      <c r="I239" s="60">
        <f>SUM(I240:I241)</f>
        <v>1042005.6046723601</v>
      </c>
      <c r="J239" s="46">
        <v>90</v>
      </c>
      <c r="K239" s="60">
        <f>SUM(K240:K241)</f>
        <v>203660.87075</v>
      </c>
      <c r="L239" s="46">
        <f t="shared" ref="L239:L241" si="42">(J239/H239)*100</f>
        <v>90</v>
      </c>
      <c r="M239" s="43" t="s">
        <v>96</v>
      </c>
      <c r="N239" s="43">
        <v>69700</v>
      </c>
      <c r="O239" s="40" t="s">
        <v>100</v>
      </c>
    </row>
    <row r="240" spans="1:15" customFormat="1" ht="67.5" x14ac:dyDescent="0.25">
      <c r="A240" s="43" t="s">
        <v>705</v>
      </c>
      <c r="B240" s="43" t="s">
        <v>90</v>
      </c>
      <c r="C240" s="59" t="s">
        <v>576</v>
      </c>
      <c r="D240" s="59" t="s">
        <v>131</v>
      </c>
      <c r="E240" s="43" t="s">
        <v>704</v>
      </c>
      <c r="F240" s="43" t="s">
        <v>579</v>
      </c>
      <c r="G240" s="43" t="s">
        <v>86</v>
      </c>
      <c r="H240" s="43">
        <v>10</v>
      </c>
      <c r="I240" s="60">
        <v>622063.13467240008</v>
      </c>
      <c r="J240" s="43">
        <v>18</v>
      </c>
      <c r="K240" s="60">
        <v>109800.10374999999</v>
      </c>
      <c r="L240" s="46">
        <f t="shared" si="42"/>
        <v>180</v>
      </c>
      <c r="M240" s="43" t="s">
        <v>96</v>
      </c>
      <c r="N240" s="43">
        <v>69700</v>
      </c>
      <c r="O240" s="40" t="s">
        <v>101</v>
      </c>
    </row>
    <row r="241" spans="1:15" customFormat="1" ht="67.5" x14ac:dyDescent="0.25">
      <c r="A241" s="43" t="s">
        <v>705</v>
      </c>
      <c r="B241" s="43" t="s">
        <v>72</v>
      </c>
      <c r="C241" s="59" t="s">
        <v>577</v>
      </c>
      <c r="D241" s="59" t="s">
        <v>131</v>
      </c>
      <c r="E241" s="43" t="s">
        <v>704</v>
      </c>
      <c r="F241" s="43" t="s">
        <v>580</v>
      </c>
      <c r="G241" s="43" t="s">
        <v>581</v>
      </c>
      <c r="H241" s="43">
        <v>4</v>
      </c>
      <c r="I241" s="60">
        <v>419942.46999996004</v>
      </c>
      <c r="J241" s="43">
        <v>0</v>
      </c>
      <c r="K241" s="60">
        <v>93860.766999999993</v>
      </c>
      <c r="L241" s="46">
        <f t="shared" si="42"/>
        <v>0</v>
      </c>
      <c r="M241" s="43" t="s">
        <v>96</v>
      </c>
      <c r="N241" s="43">
        <v>69700</v>
      </c>
      <c r="O241" s="40" t="s">
        <v>101</v>
      </c>
    </row>
    <row r="242" spans="1:15" customFormat="1" ht="45" x14ac:dyDescent="0.25">
      <c r="A242" s="43" t="s">
        <v>705</v>
      </c>
      <c r="B242" s="43" t="s">
        <v>72</v>
      </c>
      <c r="C242" s="59" t="s">
        <v>132</v>
      </c>
      <c r="D242" s="59" t="s">
        <v>132</v>
      </c>
      <c r="E242" s="43" t="s">
        <v>704</v>
      </c>
      <c r="F242" s="43" t="s">
        <v>855</v>
      </c>
      <c r="G242" s="43" t="s">
        <v>98</v>
      </c>
      <c r="H242" s="43">
        <v>100</v>
      </c>
      <c r="I242" s="60">
        <f>I243</f>
        <v>419942.46999996004</v>
      </c>
      <c r="J242" s="46">
        <v>20</v>
      </c>
      <c r="K242" s="60">
        <f>K243</f>
        <v>93860.766999999993</v>
      </c>
      <c r="L242" s="46">
        <f t="shared" ref="L242:L244" si="43">(J242/H242)*100</f>
        <v>20</v>
      </c>
      <c r="M242" s="43" t="s">
        <v>96</v>
      </c>
      <c r="N242" s="43">
        <v>69700</v>
      </c>
      <c r="O242" s="40" t="s">
        <v>99</v>
      </c>
    </row>
    <row r="243" spans="1:15" customFormat="1" ht="33.75" x14ac:dyDescent="0.25">
      <c r="A243" s="43" t="s">
        <v>705</v>
      </c>
      <c r="B243" s="43" t="s">
        <v>72</v>
      </c>
      <c r="C243" s="59" t="s">
        <v>582</v>
      </c>
      <c r="D243" s="59" t="s">
        <v>132</v>
      </c>
      <c r="E243" s="43" t="s">
        <v>704</v>
      </c>
      <c r="F243" s="43" t="s">
        <v>856</v>
      </c>
      <c r="G243" s="43" t="s">
        <v>98</v>
      </c>
      <c r="H243" s="43">
        <v>100</v>
      </c>
      <c r="I243" s="60">
        <f>I244</f>
        <v>419942.46999996004</v>
      </c>
      <c r="J243" s="46">
        <v>20</v>
      </c>
      <c r="K243" s="60">
        <f>K244</f>
        <v>93860.766999999993</v>
      </c>
      <c r="L243" s="46">
        <f t="shared" si="43"/>
        <v>20</v>
      </c>
      <c r="M243" s="43" t="s">
        <v>96</v>
      </c>
      <c r="N243" s="43">
        <v>69700</v>
      </c>
      <c r="O243" s="40" t="s">
        <v>100</v>
      </c>
    </row>
    <row r="244" spans="1:15" customFormat="1" ht="33.75" x14ac:dyDescent="0.25">
      <c r="A244" s="43" t="s">
        <v>705</v>
      </c>
      <c r="B244" s="43" t="s">
        <v>72</v>
      </c>
      <c r="C244" s="59" t="s">
        <v>775</v>
      </c>
      <c r="D244" s="59" t="s">
        <v>132</v>
      </c>
      <c r="E244" s="43" t="s">
        <v>704</v>
      </c>
      <c r="F244" s="43" t="s">
        <v>583</v>
      </c>
      <c r="G244" s="43" t="s">
        <v>581</v>
      </c>
      <c r="H244" s="43">
        <v>5</v>
      </c>
      <c r="I244" s="60">
        <v>419942.46999996004</v>
      </c>
      <c r="J244" s="43">
        <v>1</v>
      </c>
      <c r="K244" s="60">
        <v>93860.766999999993</v>
      </c>
      <c r="L244" s="46">
        <f t="shared" si="43"/>
        <v>20</v>
      </c>
      <c r="M244" s="43" t="s">
        <v>96</v>
      </c>
      <c r="N244" s="43">
        <v>69700</v>
      </c>
      <c r="O244" s="40" t="s">
        <v>101</v>
      </c>
    </row>
    <row r="245" spans="1:15" customFormat="1" ht="56.25" x14ac:dyDescent="0.25">
      <c r="A245" s="43" t="s">
        <v>705</v>
      </c>
      <c r="B245" s="43" t="s">
        <v>74</v>
      </c>
      <c r="C245" s="59" t="s">
        <v>133</v>
      </c>
      <c r="D245" s="59" t="s">
        <v>133</v>
      </c>
      <c r="E245" s="43" t="s">
        <v>704</v>
      </c>
      <c r="F245" s="43" t="s">
        <v>857</v>
      </c>
      <c r="G245" s="43" t="s">
        <v>98</v>
      </c>
      <c r="H245" s="43">
        <v>100</v>
      </c>
      <c r="I245" s="60">
        <f>I246</f>
        <v>316885.697688277</v>
      </c>
      <c r="J245" s="46">
        <v>0</v>
      </c>
      <c r="K245" s="60">
        <f>K246</f>
        <v>45946.883076923077</v>
      </c>
      <c r="L245" s="46">
        <f t="shared" ref="L245:L247" si="44">(J245/H245)*100</f>
        <v>0</v>
      </c>
      <c r="M245" s="43" t="s">
        <v>96</v>
      </c>
      <c r="N245" s="43">
        <v>69700</v>
      </c>
      <c r="O245" s="40" t="s">
        <v>99</v>
      </c>
    </row>
    <row r="246" spans="1:15" customFormat="1" ht="45" x14ac:dyDescent="0.25">
      <c r="A246" s="43" t="s">
        <v>705</v>
      </c>
      <c r="B246" s="43" t="s">
        <v>74</v>
      </c>
      <c r="C246" s="59" t="s">
        <v>584</v>
      </c>
      <c r="D246" s="59" t="s">
        <v>133</v>
      </c>
      <c r="E246" s="43" t="s">
        <v>704</v>
      </c>
      <c r="F246" s="43" t="s">
        <v>858</v>
      </c>
      <c r="G246" s="43" t="s">
        <v>98</v>
      </c>
      <c r="H246" s="43">
        <v>100</v>
      </c>
      <c r="I246" s="60">
        <f>I247</f>
        <v>316885.697688277</v>
      </c>
      <c r="J246" s="46">
        <v>0</v>
      </c>
      <c r="K246" s="60">
        <f>K247</f>
        <v>45946.883076923077</v>
      </c>
      <c r="L246" s="46">
        <f t="shared" si="44"/>
        <v>0</v>
      </c>
      <c r="M246" s="43" t="s">
        <v>96</v>
      </c>
      <c r="N246" s="43">
        <v>69700</v>
      </c>
      <c r="O246" s="40" t="s">
        <v>100</v>
      </c>
    </row>
    <row r="247" spans="1:15" customFormat="1" ht="45" x14ac:dyDescent="0.25">
      <c r="A247" s="43" t="s">
        <v>705</v>
      </c>
      <c r="B247" s="43" t="s">
        <v>74</v>
      </c>
      <c r="C247" s="59" t="s">
        <v>585</v>
      </c>
      <c r="D247" s="59" t="s">
        <v>133</v>
      </c>
      <c r="E247" s="43" t="s">
        <v>704</v>
      </c>
      <c r="F247" s="43" t="s">
        <v>586</v>
      </c>
      <c r="G247" s="43" t="s">
        <v>86</v>
      </c>
      <c r="H247" s="43">
        <v>6</v>
      </c>
      <c r="I247" s="60">
        <v>316885.697688277</v>
      </c>
      <c r="J247" s="43">
        <v>0</v>
      </c>
      <c r="K247" s="60">
        <v>45946.883076923077</v>
      </c>
      <c r="L247" s="46">
        <f t="shared" si="44"/>
        <v>0</v>
      </c>
      <c r="M247" s="43" t="s">
        <v>96</v>
      </c>
      <c r="N247" s="43">
        <v>69700</v>
      </c>
      <c r="O247" s="40" t="s">
        <v>101</v>
      </c>
    </row>
    <row r="248" spans="1:15" customFormat="1" ht="67.5" x14ac:dyDescent="0.25">
      <c r="A248" s="43" t="s">
        <v>705</v>
      </c>
      <c r="B248" s="43" t="s">
        <v>203</v>
      </c>
      <c r="C248" s="59" t="s">
        <v>134</v>
      </c>
      <c r="D248" s="59" t="s">
        <v>134</v>
      </c>
      <c r="E248" s="43" t="s">
        <v>899</v>
      </c>
      <c r="F248" s="43" t="s">
        <v>859</v>
      </c>
      <c r="G248" s="43" t="s">
        <v>98</v>
      </c>
      <c r="H248" s="43">
        <v>100</v>
      </c>
      <c r="I248" s="60">
        <f>I249</f>
        <v>1929756.0319039999</v>
      </c>
      <c r="J248" s="46">
        <v>0</v>
      </c>
      <c r="K248" s="60">
        <f>K249</f>
        <v>168810.88095238095</v>
      </c>
      <c r="L248" s="46">
        <f t="shared" ref="L248:L250" si="45">(J248/H248)*100</f>
        <v>0</v>
      </c>
      <c r="M248" s="43" t="s">
        <v>96</v>
      </c>
      <c r="N248" s="43">
        <v>69700</v>
      </c>
      <c r="O248" s="40" t="s">
        <v>99</v>
      </c>
    </row>
    <row r="249" spans="1:15" customFormat="1" ht="45" x14ac:dyDescent="0.25">
      <c r="A249" s="43" t="s">
        <v>705</v>
      </c>
      <c r="B249" s="43" t="s">
        <v>203</v>
      </c>
      <c r="C249" s="59" t="s">
        <v>587</v>
      </c>
      <c r="D249" s="59" t="s">
        <v>134</v>
      </c>
      <c r="E249" s="43" t="s">
        <v>899</v>
      </c>
      <c r="F249" s="43" t="s">
        <v>860</v>
      </c>
      <c r="G249" s="43" t="s">
        <v>98</v>
      </c>
      <c r="H249" s="43">
        <v>100</v>
      </c>
      <c r="I249" s="60">
        <f>I250</f>
        <v>1929756.0319039999</v>
      </c>
      <c r="J249" s="46">
        <v>0</v>
      </c>
      <c r="K249" s="60">
        <f>K250</f>
        <v>168810.88095238095</v>
      </c>
      <c r="L249" s="46">
        <f t="shared" si="45"/>
        <v>0</v>
      </c>
      <c r="M249" s="43" t="s">
        <v>96</v>
      </c>
      <c r="N249" s="43">
        <v>69700</v>
      </c>
      <c r="O249" s="40" t="s">
        <v>100</v>
      </c>
    </row>
    <row r="250" spans="1:15" customFormat="1" ht="45" x14ac:dyDescent="0.25">
      <c r="A250" s="43" t="s">
        <v>705</v>
      </c>
      <c r="B250" s="43" t="s">
        <v>203</v>
      </c>
      <c r="C250" s="59" t="s">
        <v>588</v>
      </c>
      <c r="D250" s="59" t="s">
        <v>134</v>
      </c>
      <c r="E250" s="43" t="s">
        <v>899</v>
      </c>
      <c r="F250" s="43" t="s">
        <v>589</v>
      </c>
      <c r="G250" s="43" t="s">
        <v>435</v>
      </c>
      <c r="H250" s="43">
        <v>10000</v>
      </c>
      <c r="I250" s="60">
        <v>1929756.0319039999</v>
      </c>
      <c r="J250" s="43">
        <v>0</v>
      </c>
      <c r="K250" s="60">
        <v>168810.88095238095</v>
      </c>
      <c r="L250" s="46">
        <f t="shared" si="45"/>
        <v>0</v>
      </c>
      <c r="M250" s="43" t="s">
        <v>96</v>
      </c>
      <c r="N250" s="43">
        <v>69700</v>
      </c>
      <c r="O250" s="40" t="s">
        <v>101</v>
      </c>
    </row>
    <row r="251" spans="1:15" customFormat="1" ht="45" x14ac:dyDescent="0.25">
      <c r="A251" s="43" t="s">
        <v>705</v>
      </c>
      <c r="B251" s="43" t="s">
        <v>73</v>
      </c>
      <c r="C251" s="59" t="s">
        <v>135</v>
      </c>
      <c r="D251" s="59" t="s">
        <v>135</v>
      </c>
      <c r="E251" s="43" t="s">
        <v>704</v>
      </c>
      <c r="F251" s="47" t="s">
        <v>861</v>
      </c>
      <c r="G251" s="43" t="s">
        <v>98</v>
      </c>
      <c r="H251" s="43">
        <v>100</v>
      </c>
      <c r="I251" s="60">
        <f>I252</f>
        <v>2115338.7256895374</v>
      </c>
      <c r="J251" s="46">
        <v>18.458000000000002</v>
      </c>
      <c r="K251" s="60">
        <f>K252</f>
        <v>376583.36714285711</v>
      </c>
      <c r="L251" s="46">
        <f t="shared" ref="L251:L255" si="46">(J251/H251)*100</f>
        <v>18.458000000000002</v>
      </c>
      <c r="M251" s="43" t="s">
        <v>96</v>
      </c>
      <c r="N251" s="43">
        <v>69700</v>
      </c>
      <c r="O251" s="40" t="s">
        <v>99</v>
      </c>
    </row>
    <row r="252" spans="1:15" customFormat="1" ht="60" x14ac:dyDescent="0.25">
      <c r="A252" s="43" t="s">
        <v>705</v>
      </c>
      <c r="B252" s="43" t="s">
        <v>73</v>
      </c>
      <c r="C252" s="59" t="s">
        <v>590</v>
      </c>
      <c r="D252" s="59" t="s">
        <v>135</v>
      </c>
      <c r="E252" s="43" t="s">
        <v>704</v>
      </c>
      <c r="F252" s="47" t="s">
        <v>862</v>
      </c>
      <c r="G252" s="43" t="s">
        <v>98</v>
      </c>
      <c r="H252" s="43">
        <v>100</v>
      </c>
      <c r="I252" s="60">
        <f>SUM(I253:I255)</f>
        <v>2115338.7256895374</v>
      </c>
      <c r="J252" s="46">
        <v>18.458000000000002</v>
      </c>
      <c r="K252" s="60">
        <f>SUM(K253:K255)</f>
        <v>376583.36714285711</v>
      </c>
      <c r="L252" s="46">
        <f t="shared" si="46"/>
        <v>18.458000000000002</v>
      </c>
      <c r="M252" s="43" t="s">
        <v>96</v>
      </c>
      <c r="N252" s="43">
        <v>69700</v>
      </c>
      <c r="O252" s="40" t="s">
        <v>100</v>
      </c>
    </row>
    <row r="253" spans="1:15" customFormat="1" ht="33.75" x14ac:dyDescent="0.25">
      <c r="A253" s="43" t="s">
        <v>705</v>
      </c>
      <c r="B253" s="43" t="s">
        <v>73</v>
      </c>
      <c r="C253" s="59" t="s">
        <v>591</v>
      </c>
      <c r="D253" s="59" t="s">
        <v>135</v>
      </c>
      <c r="E253" s="43" t="s">
        <v>704</v>
      </c>
      <c r="F253" s="43" t="s">
        <v>594</v>
      </c>
      <c r="G253" s="43" t="s">
        <v>524</v>
      </c>
      <c r="H253" s="43">
        <v>12</v>
      </c>
      <c r="I253" s="60">
        <v>705112.90856317908</v>
      </c>
      <c r="J253" s="43">
        <v>1</v>
      </c>
      <c r="K253" s="60">
        <v>125527.78904761904</v>
      </c>
      <c r="L253" s="46">
        <f t="shared" si="46"/>
        <v>8.3333333333333321</v>
      </c>
      <c r="M253" s="43" t="s">
        <v>96</v>
      </c>
      <c r="N253" s="43">
        <v>69700</v>
      </c>
      <c r="O253" s="40" t="s">
        <v>101</v>
      </c>
    </row>
    <row r="254" spans="1:15" customFormat="1" ht="33.75" x14ac:dyDescent="0.25">
      <c r="A254" s="43" t="s">
        <v>705</v>
      </c>
      <c r="B254" s="43" t="s">
        <v>73</v>
      </c>
      <c r="C254" s="59" t="s">
        <v>592</v>
      </c>
      <c r="D254" s="59" t="s">
        <v>135</v>
      </c>
      <c r="E254" s="43" t="s">
        <v>704</v>
      </c>
      <c r="F254" s="43" t="s">
        <v>595</v>
      </c>
      <c r="G254" s="43" t="s">
        <v>86</v>
      </c>
      <c r="H254" s="43">
        <v>3</v>
      </c>
      <c r="I254" s="60">
        <v>705112.90856317908</v>
      </c>
      <c r="J254" s="43">
        <v>0</v>
      </c>
      <c r="K254" s="60">
        <v>125527.78904761904</v>
      </c>
      <c r="L254" s="46">
        <f t="shared" si="46"/>
        <v>0</v>
      </c>
      <c r="M254" s="43" t="s">
        <v>96</v>
      </c>
      <c r="N254" s="43">
        <v>69700</v>
      </c>
      <c r="O254" s="40" t="s">
        <v>101</v>
      </c>
    </row>
    <row r="255" spans="1:15" customFormat="1" ht="33.75" x14ac:dyDescent="0.25">
      <c r="A255" s="43" t="s">
        <v>705</v>
      </c>
      <c r="B255" s="43" t="s">
        <v>73</v>
      </c>
      <c r="C255" s="59" t="s">
        <v>593</v>
      </c>
      <c r="D255" s="59" t="s">
        <v>135</v>
      </c>
      <c r="E255" s="43" t="s">
        <v>704</v>
      </c>
      <c r="F255" s="43" t="s">
        <v>596</v>
      </c>
      <c r="G255" s="43" t="s">
        <v>597</v>
      </c>
      <c r="H255" s="43">
        <v>500</v>
      </c>
      <c r="I255" s="60">
        <v>705112.90856317908</v>
      </c>
      <c r="J255" s="43">
        <v>231</v>
      </c>
      <c r="K255" s="60">
        <v>125527.78904761904</v>
      </c>
      <c r="L255" s="46">
        <f t="shared" si="46"/>
        <v>46.2</v>
      </c>
      <c r="M255" s="43" t="s">
        <v>96</v>
      </c>
      <c r="N255" s="43">
        <v>69700</v>
      </c>
      <c r="O255" s="40" t="s">
        <v>101</v>
      </c>
    </row>
    <row r="256" spans="1:15" customFormat="1" ht="56.25" x14ac:dyDescent="0.25">
      <c r="A256" s="43" t="s">
        <v>705</v>
      </c>
      <c r="B256" s="43" t="s">
        <v>73</v>
      </c>
      <c r="C256" s="59" t="s">
        <v>136</v>
      </c>
      <c r="D256" s="59" t="s">
        <v>136</v>
      </c>
      <c r="E256" s="43" t="s">
        <v>704</v>
      </c>
      <c r="F256" s="43" t="s">
        <v>863</v>
      </c>
      <c r="G256" s="43" t="s">
        <v>98</v>
      </c>
      <c r="H256" s="43">
        <v>100</v>
      </c>
      <c r="I256" s="60">
        <f>I257+I260</f>
        <v>2820451.6342527163</v>
      </c>
      <c r="J256" s="46">
        <v>21.914482621614532</v>
      </c>
      <c r="K256" s="60">
        <f>K257+K260</f>
        <v>502111.15619047615</v>
      </c>
      <c r="L256" s="46">
        <f t="shared" ref="L256:L259" si="47">(J256/H256)*100</f>
        <v>21.914482621614532</v>
      </c>
      <c r="M256" s="43" t="s">
        <v>96</v>
      </c>
      <c r="N256" s="43">
        <v>69700</v>
      </c>
      <c r="O256" s="40" t="s">
        <v>99</v>
      </c>
    </row>
    <row r="257" spans="1:15" customFormat="1" ht="56.25" x14ac:dyDescent="0.25">
      <c r="A257" s="43" t="s">
        <v>705</v>
      </c>
      <c r="B257" s="43" t="s">
        <v>73</v>
      </c>
      <c r="C257" s="59" t="s">
        <v>598</v>
      </c>
      <c r="D257" s="59" t="s">
        <v>136</v>
      </c>
      <c r="E257" s="43" t="s">
        <v>704</v>
      </c>
      <c r="F257" s="43" t="s">
        <v>864</v>
      </c>
      <c r="G257" s="43" t="s">
        <v>98</v>
      </c>
      <c r="H257" s="43">
        <v>100</v>
      </c>
      <c r="I257" s="60">
        <f>SUM(I258:I259)</f>
        <v>1410225.8171263582</v>
      </c>
      <c r="J257" s="46">
        <v>27.162298576562399</v>
      </c>
      <c r="K257" s="60">
        <f>SUM(K258:K259)</f>
        <v>251055.57809523807</v>
      </c>
      <c r="L257" s="46">
        <f t="shared" si="47"/>
        <v>27.162298576562399</v>
      </c>
      <c r="M257" s="43" t="s">
        <v>96</v>
      </c>
      <c r="N257" s="43">
        <v>69700</v>
      </c>
      <c r="O257" s="40" t="s">
        <v>100</v>
      </c>
    </row>
    <row r="258" spans="1:15" customFormat="1" ht="45" x14ac:dyDescent="0.25">
      <c r="A258" s="43" t="s">
        <v>705</v>
      </c>
      <c r="B258" s="43" t="s">
        <v>73</v>
      </c>
      <c r="C258" s="59" t="s">
        <v>599</v>
      </c>
      <c r="D258" s="59" t="s">
        <v>136</v>
      </c>
      <c r="E258" s="43" t="s">
        <v>704</v>
      </c>
      <c r="F258" s="43" t="s">
        <v>604</v>
      </c>
      <c r="G258" s="43" t="s">
        <v>903</v>
      </c>
      <c r="H258" s="43">
        <v>24563</v>
      </c>
      <c r="I258" s="60">
        <v>705112.90856317908</v>
      </c>
      <c r="J258" s="43">
        <v>7615</v>
      </c>
      <c r="K258" s="60">
        <v>125527.78904761904</v>
      </c>
      <c r="L258" s="46">
        <f t="shared" si="47"/>
        <v>31.001913447054513</v>
      </c>
      <c r="M258" s="43" t="s">
        <v>96</v>
      </c>
      <c r="N258" s="43">
        <v>69700</v>
      </c>
      <c r="O258" s="40" t="s">
        <v>101</v>
      </c>
    </row>
    <row r="259" spans="1:15" customFormat="1" ht="45" x14ac:dyDescent="0.25">
      <c r="A259" s="43" t="s">
        <v>705</v>
      </c>
      <c r="B259" s="43" t="s">
        <v>73</v>
      </c>
      <c r="C259" s="59" t="s">
        <v>600</v>
      </c>
      <c r="D259" s="59" t="s">
        <v>136</v>
      </c>
      <c r="E259" s="43" t="s">
        <v>704</v>
      </c>
      <c r="F259" s="43" t="s">
        <v>605</v>
      </c>
      <c r="G259" s="43" t="s">
        <v>608</v>
      </c>
      <c r="H259" s="43">
        <v>313</v>
      </c>
      <c r="I259" s="60">
        <v>705112.90856317908</v>
      </c>
      <c r="J259" s="43">
        <v>73</v>
      </c>
      <c r="K259" s="60">
        <v>125527.78904761904</v>
      </c>
      <c r="L259" s="46">
        <f t="shared" si="47"/>
        <v>23.322683706070286</v>
      </c>
      <c r="M259" s="43" t="s">
        <v>96</v>
      </c>
      <c r="N259" s="43">
        <v>69700</v>
      </c>
      <c r="O259" s="40" t="s">
        <v>101</v>
      </c>
    </row>
    <row r="260" spans="1:15" customFormat="1" ht="45" x14ac:dyDescent="0.25">
      <c r="A260" s="43" t="s">
        <v>705</v>
      </c>
      <c r="B260" s="43" t="s">
        <v>73</v>
      </c>
      <c r="C260" s="59" t="s">
        <v>601</v>
      </c>
      <c r="D260" s="59" t="s">
        <v>136</v>
      </c>
      <c r="E260" s="43" t="s">
        <v>704</v>
      </c>
      <c r="F260" s="43" t="s">
        <v>865</v>
      </c>
      <c r="G260" s="43" t="s">
        <v>98</v>
      </c>
      <c r="H260" s="43">
        <v>100</v>
      </c>
      <c r="I260" s="60">
        <f>SUM(I261:I262)</f>
        <v>1410225.8171263582</v>
      </c>
      <c r="J260" s="46">
        <v>16.666666666666664</v>
      </c>
      <c r="K260" s="60">
        <f>SUM(K261:K262)</f>
        <v>251055.57809523807</v>
      </c>
      <c r="L260" s="46">
        <f t="shared" ref="L260:L262" si="48">(J260/H260)*100</f>
        <v>16.666666666666664</v>
      </c>
      <c r="M260" s="43" t="s">
        <v>96</v>
      </c>
      <c r="N260" s="43">
        <v>69700</v>
      </c>
      <c r="O260" s="40" t="s">
        <v>100</v>
      </c>
    </row>
    <row r="261" spans="1:15" customFormat="1" ht="45" x14ac:dyDescent="0.25">
      <c r="A261" s="43" t="s">
        <v>705</v>
      </c>
      <c r="B261" s="43" t="s">
        <v>73</v>
      </c>
      <c r="C261" s="59" t="s">
        <v>602</v>
      </c>
      <c r="D261" s="59" t="s">
        <v>136</v>
      </c>
      <c r="E261" s="43" t="s">
        <v>704</v>
      </c>
      <c r="F261" s="43" t="s">
        <v>606</v>
      </c>
      <c r="G261" s="43" t="s">
        <v>609</v>
      </c>
      <c r="H261" s="43">
        <v>12</v>
      </c>
      <c r="I261" s="60">
        <v>705112.90856317908</v>
      </c>
      <c r="J261" s="43">
        <v>4</v>
      </c>
      <c r="K261" s="60">
        <v>125527.78904761904</v>
      </c>
      <c r="L261" s="46">
        <f t="shared" si="48"/>
        <v>33.333333333333329</v>
      </c>
      <c r="M261" s="43" t="s">
        <v>96</v>
      </c>
      <c r="N261" s="43">
        <v>69700</v>
      </c>
      <c r="O261" s="40" t="s">
        <v>101</v>
      </c>
    </row>
    <row r="262" spans="1:15" customFormat="1" ht="45" x14ac:dyDescent="0.25">
      <c r="A262" s="43" t="s">
        <v>705</v>
      </c>
      <c r="B262" s="43" t="s">
        <v>73</v>
      </c>
      <c r="C262" s="59" t="s">
        <v>603</v>
      </c>
      <c r="D262" s="59" t="s">
        <v>136</v>
      </c>
      <c r="E262" s="43" t="s">
        <v>704</v>
      </c>
      <c r="F262" s="43" t="s">
        <v>607</v>
      </c>
      <c r="G262" s="43" t="s">
        <v>87</v>
      </c>
      <c r="H262" s="43">
        <v>3</v>
      </c>
      <c r="I262" s="60">
        <v>705112.90856317908</v>
      </c>
      <c r="J262" s="43">
        <v>0</v>
      </c>
      <c r="K262" s="60">
        <v>125527.78904761904</v>
      </c>
      <c r="L262" s="46">
        <f t="shared" si="48"/>
        <v>0</v>
      </c>
      <c r="M262" s="43" t="s">
        <v>96</v>
      </c>
      <c r="N262" s="43">
        <v>69700</v>
      </c>
      <c r="O262" s="40" t="s">
        <v>101</v>
      </c>
    </row>
    <row r="263" spans="1:15" customFormat="1" ht="45" x14ac:dyDescent="0.25">
      <c r="A263" s="43" t="s">
        <v>705</v>
      </c>
      <c r="B263" s="43" t="s">
        <v>203</v>
      </c>
      <c r="C263" s="59" t="s">
        <v>137</v>
      </c>
      <c r="D263" s="59" t="s">
        <v>137</v>
      </c>
      <c r="E263" s="43" t="s">
        <v>899</v>
      </c>
      <c r="F263" s="43" t="s">
        <v>866</v>
      </c>
      <c r="G263" s="43" t="s">
        <v>98</v>
      </c>
      <c r="H263" s="43">
        <v>100</v>
      </c>
      <c r="I263" s="60">
        <f>I264</f>
        <v>1929756.0319039999</v>
      </c>
      <c r="J263" s="46">
        <v>0</v>
      </c>
      <c r="K263" s="60">
        <f>K264</f>
        <v>168810.88095238095</v>
      </c>
      <c r="L263" s="46">
        <f t="shared" ref="L263:L265" si="49">(J263/H263)*100</f>
        <v>0</v>
      </c>
      <c r="M263" s="43" t="s">
        <v>96</v>
      </c>
      <c r="N263" s="43">
        <v>69700</v>
      </c>
      <c r="O263" s="40" t="s">
        <v>99</v>
      </c>
    </row>
    <row r="264" spans="1:15" customFormat="1" ht="33.75" x14ac:dyDescent="0.25">
      <c r="A264" s="43" t="s">
        <v>705</v>
      </c>
      <c r="B264" s="43" t="s">
        <v>203</v>
      </c>
      <c r="C264" s="59" t="s">
        <v>610</v>
      </c>
      <c r="D264" s="59" t="s">
        <v>137</v>
      </c>
      <c r="E264" s="43" t="s">
        <v>899</v>
      </c>
      <c r="F264" s="43" t="s">
        <v>867</v>
      </c>
      <c r="G264" s="43" t="s">
        <v>98</v>
      </c>
      <c r="H264" s="43">
        <v>100</v>
      </c>
      <c r="I264" s="60">
        <f>I265</f>
        <v>1929756.0319039999</v>
      </c>
      <c r="J264" s="46">
        <v>0</v>
      </c>
      <c r="K264" s="60">
        <f>K265</f>
        <v>168810.88095238095</v>
      </c>
      <c r="L264" s="46">
        <f t="shared" si="49"/>
        <v>0</v>
      </c>
      <c r="M264" s="43" t="s">
        <v>96</v>
      </c>
      <c r="N264" s="43">
        <v>69700</v>
      </c>
      <c r="O264" s="40" t="s">
        <v>100</v>
      </c>
    </row>
    <row r="265" spans="1:15" customFormat="1" ht="45" x14ac:dyDescent="0.25">
      <c r="A265" s="43" t="s">
        <v>705</v>
      </c>
      <c r="B265" s="43" t="s">
        <v>203</v>
      </c>
      <c r="C265" s="59" t="s">
        <v>611</v>
      </c>
      <c r="D265" s="59" t="s">
        <v>137</v>
      </c>
      <c r="E265" s="43" t="s">
        <v>899</v>
      </c>
      <c r="F265" s="43" t="s">
        <v>612</v>
      </c>
      <c r="G265" s="43" t="s">
        <v>613</v>
      </c>
      <c r="H265" s="43">
        <v>2500</v>
      </c>
      <c r="I265" s="60">
        <v>1929756.0319039999</v>
      </c>
      <c r="J265" s="43">
        <v>0</v>
      </c>
      <c r="K265" s="60">
        <v>168810.88095238095</v>
      </c>
      <c r="L265" s="46">
        <f t="shared" si="49"/>
        <v>0</v>
      </c>
      <c r="M265" s="43" t="s">
        <v>96</v>
      </c>
      <c r="N265" s="43">
        <v>69700</v>
      </c>
      <c r="O265" s="40" t="s">
        <v>101</v>
      </c>
    </row>
    <row r="266" spans="1:15" customFormat="1" ht="67.5" x14ac:dyDescent="0.25">
      <c r="A266" s="43" t="s">
        <v>705</v>
      </c>
      <c r="B266" s="43" t="s">
        <v>203</v>
      </c>
      <c r="C266" s="59" t="s">
        <v>138</v>
      </c>
      <c r="D266" s="59" t="s">
        <v>138</v>
      </c>
      <c r="E266" s="43" t="s">
        <v>899</v>
      </c>
      <c r="F266" s="43" t="s">
        <v>868</v>
      </c>
      <c r="G266" s="43" t="s">
        <v>98</v>
      </c>
      <c r="H266" s="43">
        <v>100</v>
      </c>
      <c r="I266" s="60">
        <f>I267+I269</f>
        <v>3859512.0638079997</v>
      </c>
      <c r="J266" s="46">
        <v>0</v>
      </c>
      <c r="K266" s="60">
        <f>K267+K269</f>
        <v>337621.76190476189</v>
      </c>
      <c r="L266" s="46">
        <f t="shared" ref="L266:L268" si="50">(J266/H266)*100</f>
        <v>0</v>
      </c>
      <c r="M266" s="43" t="s">
        <v>96</v>
      </c>
      <c r="N266" s="43">
        <v>69700</v>
      </c>
      <c r="O266" s="40" t="s">
        <v>99</v>
      </c>
    </row>
    <row r="267" spans="1:15" customFormat="1" ht="60" x14ac:dyDescent="0.25">
      <c r="A267" s="43" t="s">
        <v>705</v>
      </c>
      <c r="B267" s="43" t="s">
        <v>203</v>
      </c>
      <c r="C267" s="59" t="s">
        <v>614</v>
      </c>
      <c r="D267" s="59" t="s">
        <v>138</v>
      </c>
      <c r="E267" s="43" t="s">
        <v>899</v>
      </c>
      <c r="F267" s="47" t="s">
        <v>869</v>
      </c>
      <c r="G267" s="43" t="s">
        <v>98</v>
      </c>
      <c r="H267" s="43">
        <v>100</v>
      </c>
      <c r="I267" s="60">
        <f>I268</f>
        <v>1929756.0319039999</v>
      </c>
      <c r="J267" s="46">
        <v>0</v>
      </c>
      <c r="K267" s="60">
        <f>K268</f>
        <v>168810.88095238095</v>
      </c>
      <c r="L267" s="46">
        <f t="shared" si="50"/>
        <v>0</v>
      </c>
      <c r="M267" s="43" t="s">
        <v>96</v>
      </c>
      <c r="N267" s="43">
        <v>69700</v>
      </c>
      <c r="O267" s="40" t="s">
        <v>100</v>
      </c>
    </row>
    <row r="268" spans="1:15" customFormat="1" ht="56.25" x14ac:dyDescent="0.25">
      <c r="A268" s="43" t="s">
        <v>705</v>
      </c>
      <c r="B268" s="43" t="s">
        <v>203</v>
      </c>
      <c r="C268" s="59" t="s">
        <v>615</v>
      </c>
      <c r="D268" s="59" t="s">
        <v>138</v>
      </c>
      <c r="E268" s="43" t="s">
        <v>899</v>
      </c>
      <c r="F268" s="43" t="s">
        <v>618</v>
      </c>
      <c r="G268" s="43" t="s">
        <v>86</v>
      </c>
      <c r="H268" s="43">
        <v>5</v>
      </c>
      <c r="I268" s="60">
        <v>1929756.0319039999</v>
      </c>
      <c r="J268" s="43">
        <v>0</v>
      </c>
      <c r="K268" s="60">
        <v>168810.88095238095</v>
      </c>
      <c r="L268" s="46">
        <f t="shared" si="50"/>
        <v>0</v>
      </c>
      <c r="M268" s="43" t="s">
        <v>96</v>
      </c>
      <c r="N268" s="43">
        <v>69700</v>
      </c>
      <c r="O268" s="40" t="s">
        <v>101</v>
      </c>
    </row>
    <row r="269" spans="1:15" customFormat="1" ht="60" x14ac:dyDescent="0.25">
      <c r="A269" s="43" t="s">
        <v>705</v>
      </c>
      <c r="B269" s="43" t="s">
        <v>203</v>
      </c>
      <c r="C269" s="59" t="s">
        <v>616</v>
      </c>
      <c r="D269" s="59" t="s">
        <v>138</v>
      </c>
      <c r="E269" s="43" t="s">
        <v>899</v>
      </c>
      <c r="F269" s="47" t="s">
        <v>870</v>
      </c>
      <c r="G269" s="43" t="s">
        <v>98</v>
      </c>
      <c r="H269" s="43">
        <v>100</v>
      </c>
      <c r="I269" s="60">
        <f>I270</f>
        <v>1929756.0319039999</v>
      </c>
      <c r="J269" s="46">
        <v>0</v>
      </c>
      <c r="K269" s="60">
        <f>K270</f>
        <v>168810.88095238095</v>
      </c>
      <c r="L269" s="46">
        <f t="shared" ref="L269:L270" si="51">(J269/H269)*100</f>
        <v>0</v>
      </c>
      <c r="M269" s="43" t="s">
        <v>96</v>
      </c>
      <c r="N269" s="43">
        <v>69700</v>
      </c>
      <c r="O269" s="40" t="s">
        <v>100</v>
      </c>
    </row>
    <row r="270" spans="1:15" customFormat="1" ht="56.25" x14ac:dyDescent="0.25">
      <c r="A270" s="43" t="s">
        <v>705</v>
      </c>
      <c r="B270" s="43" t="s">
        <v>203</v>
      </c>
      <c r="C270" s="59" t="s">
        <v>617</v>
      </c>
      <c r="D270" s="59" t="s">
        <v>138</v>
      </c>
      <c r="E270" s="43" t="s">
        <v>899</v>
      </c>
      <c r="F270" s="43" t="s">
        <v>619</v>
      </c>
      <c r="G270" s="43" t="s">
        <v>86</v>
      </c>
      <c r="H270" s="43">
        <v>5</v>
      </c>
      <c r="I270" s="60">
        <v>1929756.0319039999</v>
      </c>
      <c r="J270" s="43">
        <v>0</v>
      </c>
      <c r="K270" s="60">
        <v>168810.88095238095</v>
      </c>
      <c r="L270" s="46">
        <f t="shared" si="51"/>
        <v>0</v>
      </c>
      <c r="M270" s="43" t="s">
        <v>96</v>
      </c>
      <c r="N270" s="43">
        <v>69700</v>
      </c>
      <c r="O270" s="40" t="s">
        <v>101</v>
      </c>
    </row>
    <row r="271" spans="1:15" customFormat="1" ht="56.25" x14ac:dyDescent="0.25">
      <c r="A271" s="43" t="s">
        <v>705</v>
      </c>
      <c r="B271" s="43" t="s">
        <v>72</v>
      </c>
      <c r="C271" s="59" t="s">
        <v>139</v>
      </c>
      <c r="D271" s="59" t="s">
        <v>139</v>
      </c>
      <c r="E271" s="43" t="s">
        <v>704</v>
      </c>
      <c r="F271" s="43" t="s">
        <v>871</v>
      </c>
      <c r="G271" s="43" t="s">
        <v>98</v>
      </c>
      <c r="H271" s="43">
        <v>100</v>
      </c>
      <c r="I271" s="60">
        <f>I272</f>
        <v>419942.46999996004</v>
      </c>
      <c r="J271" s="46">
        <v>0</v>
      </c>
      <c r="K271" s="60">
        <f>K272</f>
        <v>93860.766999999993</v>
      </c>
      <c r="L271" s="46">
        <f t="shared" ref="L271:L273" si="52">(J271/H271)*100</f>
        <v>0</v>
      </c>
      <c r="M271" s="43" t="s">
        <v>96</v>
      </c>
      <c r="N271" s="43">
        <v>69700</v>
      </c>
      <c r="O271" s="40" t="s">
        <v>99</v>
      </c>
    </row>
    <row r="272" spans="1:15" customFormat="1" ht="56.25" x14ac:dyDescent="0.25">
      <c r="A272" s="43" t="s">
        <v>705</v>
      </c>
      <c r="B272" s="43" t="s">
        <v>72</v>
      </c>
      <c r="C272" s="59" t="s">
        <v>620</v>
      </c>
      <c r="D272" s="59" t="s">
        <v>139</v>
      </c>
      <c r="E272" s="43" t="s">
        <v>704</v>
      </c>
      <c r="F272" s="43" t="s">
        <v>872</v>
      </c>
      <c r="G272" s="43" t="s">
        <v>98</v>
      </c>
      <c r="H272" s="43">
        <v>100</v>
      </c>
      <c r="I272" s="60">
        <f>I273</f>
        <v>419942.46999996004</v>
      </c>
      <c r="J272" s="46">
        <v>0</v>
      </c>
      <c r="K272" s="60">
        <f>K273</f>
        <v>93860.766999999993</v>
      </c>
      <c r="L272" s="46">
        <f t="shared" si="52"/>
        <v>0</v>
      </c>
      <c r="M272" s="43" t="s">
        <v>96</v>
      </c>
      <c r="N272" s="43">
        <v>69700</v>
      </c>
      <c r="O272" s="40" t="s">
        <v>100</v>
      </c>
    </row>
    <row r="273" spans="1:15" customFormat="1" ht="45" x14ac:dyDescent="0.25">
      <c r="A273" s="43" t="s">
        <v>705</v>
      </c>
      <c r="B273" s="43" t="s">
        <v>72</v>
      </c>
      <c r="C273" s="59" t="s">
        <v>621</v>
      </c>
      <c r="D273" s="59" t="s">
        <v>139</v>
      </c>
      <c r="E273" s="43" t="s">
        <v>704</v>
      </c>
      <c r="F273" s="43" t="s">
        <v>622</v>
      </c>
      <c r="G273" s="43" t="s">
        <v>86</v>
      </c>
      <c r="H273" s="43">
        <v>3</v>
      </c>
      <c r="I273" s="60">
        <v>419942.46999996004</v>
      </c>
      <c r="J273" s="43">
        <v>0</v>
      </c>
      <c r="K273" s="60">
        <v>93860.766999999993</v>
      </c>
      <c r="L273" s="46">
        <f t="shared" si="52"/>
        <v>0</v>
      </c>
      <c r="M273" s="43" t="s">
        <v>96</v>
      </c>
      <c r="N273" s="43">
        <v>69700</v>
      </c>
      <c r="O273" s="40" t="s">
        <v>101</v>
      </c>
    </row>
    <row r="274" spans="1:15" customFormat="1" ht="101.25" x14ac:dyDescent="0.25">
      <c r="A274" s="43" t="s">
        <v>705</v>
      </c>
      <c r="B274" s="43" t="s">
        <v>204</v>
      </c>
      <c r="C274" s="59" t="s">
        <v>140</v>
      </c>
      <c r="D274" s="59" t="s">
        <v>140</v>
      </c>
      <c r="E274" s="43" t="s">
        <v>704</v>
      </c>
      <c r="F274" s="43" t="s">
        <v>873</v>
      </c>
      <c r="G274" s="43" t="s">
        <v>98</v>
      </c>
      <c r="H274" s="43">
        <v>100</v>
      </c>
      <c r="I274" s="60">
        <f>I275+I281+I283</f>
        <v>14892641.664502323</v>
      </c>
      <c r="J274" s="46">
        <v>16.333551348458904</v>
      </c>
      <c r="K274" s="60">
        <f>K275+K281+K283</f>
        <v>3854354.0219047619</v>
      </c>
      <c r="L274" s="46">
        <f t="shared" ref="L274:L280" si="53">(J274/H274)*100</f>
        <v>16.333551348458904</v>
      </c>
      <c r="M274" s="43" t="s">
        <v>96</v>
      </c>
      <c r="N274" s="43">
        <v>69700</v>
      </c>
      <c r="O274" s="40" t="s">
        <v>99</v>
      </c>
    </row>
    <row r="275" spans="1:15" customFormat="1" ht="78.75" x14ac:dyDescent="0.25">
      <c r="A275" s="43" t="s">
        <v>705</v>
      </c>
      <c r="B275" s="43" t="s">
        <v>204</v>
      </c>
      <c r="C275" s="59" t="s">
        <v>623</v>
      </c>
      <c r="D275" s="59" t="s">
        <v>140</v>
      </c>
      <c r="E275" s="43" t="s">
        <v>704</v>
      </c>
      <c r="F275" s="43" t="s">
        <v>874</v>
      </c>
      <c r="G275" s="43" t="s">
        <v>98</v>
      </c>
      <c r="H275" s="43">
        <v>100</v>
      </c>
      <c r="I275" s="60">
        <f>SUM(I276:I280)</f>
        <v>9308597.4833326656</v>
      </c>
      <c r="J275" s="46">
        <v>23.673034389269407</v>
      </c>
      <c r="K275" s="60">
        <f>SUM(K276:K280)</f>
        <v>2495996.0777777778</v>
      </c>
      <c r="L275" s="46">
        <f t="shared" si="53"/>
        <v>23.673034389269407</v>
      </c>
      <c r="M275" s="43" t="s">
        <v>96</v>
      </c>
      <c r="N275" s="43">
        <v>69700</v>
      </c>
      <c r="O275" s="40" t="s">
        <v>100</v>
      </c>
    </row>
    <row r="276" spans="1:15" customFormat="1" ht="78.75" x14ac:dyDescent="0.25">
      <c r="A276" s="43" t="s">
        <v>705</v>
      </c>
      <c r="B276" s="43" t="s">
        <v>204</v>
      </c>
      <c r="C276" s="59" t="s">
        <v>624</v>
      </c>
      <c r="D276" s="59" t="s">
        <v>140</v>
      </c>
      <c r="E276" s="43" t="s">
        <v>704</v>
      </c>
      <c r="F276" s="43" t="s">
        <v>633</v>
      </c>
      <c r="G276" s="43" t="s">
        <v>436</v>
      </c>
      <c r="H276" s="43">
        <v>18688</v>
      </c>
      <c r="I276" s="60">
        <v>1861719.4966665332</v>
      </c>
      <c r="J276" s="43">
        <v>5.95</v>
      </c>
      <c r="K276" s="60">
        <v>499199.21555555554</v>
      </c>
      <c r="L276" s="46">
        <f t="shared" si="53"/>
        <v>3.1838613013698627E-2</v>
      </c>
      <c r="M276" s="43" t="s">
        <v>96</v>
      </c>
      <c r="N276" s="43">
        <v>69700</v>
      </c>
      <c r="O276" s="40" t="s">
        <v>101</v>
      </c>
    </row>
    <row r="277" spans="1:15" customFormat="1" ht="78.75" x14ac:dyDescent="0.25">
      <c r="A277" s="43" t="s">
        <v>705</v>
      </c>
      <c r="B277" s="43" t="s">
        <v>204</v>
      </c>
      <c r="C277" s="59" t="s">
        <v>625</v>
      </c>
      <c r="D277" s="59" t="s">
        <v>140</v>
      </c>
      <c r="E277" s="43" t="s">
        <v>704</v>
      </c>
      <c r="F277" s="43" t="s">
        <v>776</v>
      </c>
      <c r="G277" s="43" t="s">
        <v>86</v>
      </c>
      <c r="H277" s="43">
        <v>12</v>
      </c>
      <c r="I277" s="60">
        <v>1861719.4966665332</v>
      </c>
      <c r="J277" s="43">
        <v>4</v>
      </c>
      <c r="K277" s="60">
        <v>499199.21555555554</v>
      </c>
      <c r="L277" s="46">
        <f t="shared" si="53"/>
        <v>33.333333333333329</v>
      </c>
      <c r="M277" s="43" t="s">
        <v>96</v>
      </c>
      <c r="N277" s="43">
        <v>69700</v>
      </c>
      <c r="O277" s="40" t="s">
        <v>101</v>
      </c>
    </row>
    <row r="278" spans="1:15" customFormat="1" ht="78.75" x14ac:dyDescent="0.25">
      <c r="A278" s="43" t="s">
        <v>705</v>
      </c>
      <c r="B278" s="43" t="s">
        <v>204</v>
      </c>
      <c r="C278" s="59" t="s">
        <v>626</v>
      </c>
      <c r="D278" s="59" t="s">
        <v>140</v>
      </c>
      <c r="E278" s="43" t="s">
        <v>704</v>
      </c>
      <c r="F278" s="43" t="s">
        <v>634</v>
      </c>
      <c r="G278" s="43" t="s">
        <v>436</v>
      </c>
      <c r="H278" s="43">
        <v>2</v>
      </c>
      <c r="I278" s="60">
        <v>1861719.4966665332</v>
      </c>
      <c r="J278" s="43">
        <v>0.54</v>
      </c>
      <c r="K278" s="60">
        <v>499199.21555555554</v>
      </c>
      <c r="L278" s="46">
        <f t="shared" si="53"/>
        <v>27</v>
      </c>
      <c r="M278" s="43" t="s">
        <v>96</v>
      </c>
      <c r="N278" s="43">
        <v>69700</v>
      </c>
      <c r="O278" s="40" t="s">
        <v>101</v>
      </c>
    </row>
    <row r="279" spans="1:15" customFormat="1" ht="78.75" x14ac:dyDescent="0.25">
      <c r="A279" s="43" t="s">
        <v>705</v>
      </c>
      <c r="B279" s="43" t="s">
        <v>204</v>
      </c>
      <c r="C279" s="59" t="s">
        <v>627</v>
      </c>
      <c r="D279" s="59" t="s">
        <v>140</v>
      </c>
      <c r="E279" s="43" t="s">
        <v>704</v>
      </c>
      <c r="F279" s="43" t="s">
        <v>635</v>
      </c>
      <c r="G279" s="43" t="s">
        <v>436</v>
      </c>
      <c r="H279" s="43">
        <v>50</v>
      </c>
      <c r="I279" s="60">
        <v>1861719.4966665332</v>
      </c>
      <c r="J279" s="43">
        <v>14</v>
      </c>
      <c r="K279" s="60">
        <v>499199.21555555554</v>
      </c>
      <c r="L279" s="46">
        <f t="shared" si="53"/>
        <v>28.000000000000004</v>
      </c>
      <c r="M279" s="43" t="s">
        <v>96</v>
      </c>
      <c r="N279" s="43">
        <v>69700</v>
      </c>
      <c r="O279" s="40" t="s">
        <v>101</v>
      </c>
    </row>
    <row r="280" spans="1:15" customFormat="1" ht="78.75" x14ac:dyDescent="0.25">
      <c r="A280" s="43" t="s">
        <v>705</v>
      </c>
      <c r="B280" s="43" t="s">
        <v>204</v>
      </c>
      <c r="C280" s="59" t="s">
        <v>628</v>
      </c>
      <c r="D280" s="59" t="s">
        <v>140</v>
      </c>
      <c r="E280" s="43" t="s">
        <v>704</v>
      </c>
      <c r="F280" s="43" t="s">
        <v>636</v>
      </c>
      <c r="G280" s="43" t="s">
        <v>447</v>
      </c>
      <c r="H280" s="43">
        <v>40</v>
      </c>
      <c r="I280" s="60">
        <v>1861719.4966665332</v>
      </c>
      <c r="J280" s="43">
        <v>12</v>
      </c>
      <c r="K280" s="60">
        <v>499199.21555555554</v>
      </c>
      <c r="L280" s="46">
        <f t="shared" si="53"/>
        <v>30</v>
      </c>
      <c r="M280" s="43" t="s">
        <v>96</v>
      </c>
      <c r="N280" s="43">
        <v>69700</v>
      </c>
      <c r="O280" s="40" t="s">
        <v>101</v>
      </c>
    </row>
    <row r="281" spans="1:15" customFormat="1" ht="78.75" x14ac:dyDescent="0.25">
      <c r="A281" s="43" t="s">
        <v>705</v>
      </c>
      <c r="B281" s="43" t="s">
        <v>204</v>
      </c>
      <c r="C281" s="59" t="s">
        <v>629</v>
      </c>
      <c r="D281" s="59" t="s">
        <v>140</v>
      </c>
      <c r="E281" s="43" t="s">
        <v>704</v>
      </c>
      <c r="F281" s="43" t="s">
        <v>875</v>
      </c>
      <c r="G281" s="43" t="s">
        <v>98</v>
      </c>
      <c r="H281" s="43">
        <v>100</v>
      </c>
      <c r="I281" s="60">
        <f>I282</f>
        <v>1861719.4966665332</v>
      </c>
      <c r="J281" s="46">
        <v>6.5000000000000002E-2</v>
      </c>
      <c r="K281" s="60">
        <f>K282</f>
        <v>499199.21555555554</v>
      </c>
      <c r="L281" s="46">
        <f t="shared" ref="L281:L282" si="54">(J281/H281)*100</f>
        <v>6.5000000000000002E-2</v>
      </c>
      <c r="M281" s="43" t="s">
        <v>96</v>
      </c>
      <c r="N281" s="43">
        <v>69700</v>
      </c>
      <c r="O281" s="40" t="s">
        <v>100</v>
      </c>
    </row>
    <row r="282" spans="1:15" customFormat="1" ht="78.75" x14ac:dyDescent="0.25">
      <c r="A282" s="43" t="s">
        <v>705</v>
      </c>
      <c r="B282" s="43" t="s">
        <v>204</v>
      </c>
      <c r="C282" s="59" t="s">
        <v>630</v>
      </c>
      <c r="D282" s="59" t="s">
        <v>140</v>
      </c>
      <c r="E282" s="43" t="s">
        <v>704</v>
      </c>
      <c r="F282" s="43" t="s">
        <v>777</v>
      </c>
      <c r="G282" s="43" t="s">
        <v>436</v>
      </c>
      <c r="H282" s="43">
        <v>10000</v>
      </c>
      <c r="I282" s="60">
        <v>1861719.4966665332</v>
      </c>
      <c r="J282" s="43">
        <v>6.5</v>
      </c>
      <c r="K282" s="60">
        <v>499199.21555555554</v>
      </c>
      <c r="L282" s="46">
        <f t="shared" si="54"/>
        <v>6.5000000000000002E-2</v>
      </c>
      <c r="M282" s="43" t="s">
        <v>96</v>
      </c>
      <c r="N282" s="43">
        <v>69700</v>
      </c>
      <c r="O282" s="40" t="s">
        <v>101</v>
      </c>
    </row>
    <row r="283" spans="1:15" customFormat="1" ht="78.75" x14ac:dyDescent="0.25">
      <c r="A283" s="43" t="s">
        <v>705</v>
      </c>
      <c r="B283" s="43" t="s">
        <v>200</v>
      </c>
      <c r="C283" s="59" t="s">
        <v>631</v>
      </c>
      <c r="D283" s="59" t="s">
        <v>140</v>
      </c>
      <c r="E283" s="43" t="s">
        <v>704</v>
      </c>
      <c r="F283" s="43" t="s">
        <v>904</v>
      </c>
      <c r="G283" s="43" t="s">
        <v>98</v>
      </c>
      <c r="H283" s="43">
        <v>100</v>
      </c>
      <c r="I283" s="60">
        <f>I284</f>
        <v>3722324.6845031241</v>
      </c>
      <c r="J283" s="46">
        <v>25</v>
      </c>
      <c r="K283" s="60">
        <f>K284</f>
        <v>859158.72857142845</v>
      </c>
      <c r="L283" s="46">
        <f t="shared" ref="L283:L284" si="55">(J283/H283)*100</f>
        <v>25</v>
      </c>
      <c r="M283" s="43" t="s">
        <v>96</v>
      </c>
      <c r="N283" s="43">
        <v>69700</v>
      </c>
      <c r="O283" s="40" t="s">
        <v>100</v>
      </c>
    </row>
    <row r="284" spans="1:15" customFormat="1" ht="78.75" x14ac:dyDescent="0.25">
      <c r="A284" s="43" t="s">
        <v>705</v>
      </c>
      <c r="B284" s="43" t="s">
        <v>200</v>
      </c>
      <c r="C284" s="59" t="s">
        <v>632</v>
      </c>
      <c r="D284" s="59" t="s">
        <v>140</v>
      </c>
      <c r="E284" s="43" t="s">
        <v>704</v>
      </c>
      <c r="F284" s="43" t="s">
        <v>637</v>
      </c>
      <c r="G284" s="43" t="s">
        <v>638</v>
      </c>
      <c r="H284" s="43">
        <v>12</v>
      </c>
      <c r="I284" s="60">
        <v>3722324.6845031241</v>
      </c>
      <c r="J284" s="43">
        <v>3</v>
      </c>
      <c r="K284" s="60">
        <v>859158.72857142845</v>
      </c>
      <c r="L284" s="46">
        <f t="shared" si="55"/>
        <v>25</v>
      </c>
      <c r="M284" s="43" t="s">
        <v>96</v>
      </c>
      <c r="N284" s="43">
        <v>69700</v>
      </c>
      <c r="O284" s="40" t="s">
        <v>101</v>
      </c>
    </row>
    <row r="285" spans="1:15" customFormat="1" ht="45" x14ac:dyDescent="0.25">
      <c r="A285" s="43" t="s">
        <v>705</v>
      </c>
      <c r="B285" s="43" t="s">
        <v>204</v>
      </c>
      <c r="C285" s="59" t="s">
        <v>141</v>
      </c>
      <c r="D285" s="59" t="s">
        <v>141</v>
      </c>
      <c r="E285" s="43" t="s">
        <v>704</v>
      </c>
      <c r="F285" s="43" t="s">
        <v>876</v>
      </c>
      <c r="G285" s="43" t="s">
        <v>98</v>
      </c>
      <c r="H285" s="43">
        <v>100</v>
      </c>
      <c r="I285" s="60">
        <f>I286</f>
        <v>3723438.9933330663</v>
      </c>
      <c r="J285" s="46">
        <v>24.640552203779286</v>
      </c>
      <c r="K285" s="60">
        <f>K286</f>
        <v>998398.43111111107</v>
      </c>
      <c r="L285" s="46">
        <f t="shared" ref="L285:L288" si="56">(J285/H285)*100</f>
        <v>24.640552203779286</v>
      </c>
      <c r="M285" s="43" t="s">
        <v>96</v>
      </c>
      <c r="N285" s="43">
        <v>69700</v>
      </c>
      <c r="O285" s="40" t="s">
        <v>99</v>
      </c>
    </row>
    <row r="286" spans="1:15" customFormat="1" ht="67.5" x14ac:dyDescent="0.25">
      <c r="A286" s="43" t="s">
        <v>705</v>
      </c>
      <c r="B286" s="43" t="s">
        <v>204</v>
      </c>
      <c r="C286" s="59" t="s">
        <v>639</v>
      </c>
      <c r="D286" s="59" t="s">
        <v>141</v>
      </c>
      <c r="E286" s="43" t="s">
        <v>704</v>
      </c>
      <c r="F286" s="43" t="s">
        <v>877</v>
      </c>
      <c r="G286" s="43" t="s">
        <v>98</v>
      </c>
      <c r="H286" s="43">
        <v>100</v>
      </c>
      <c r="I286" s="60">
        <f>SUM(I287:I288)</f>
        <v>3723438.9933330663</v>
      </c>
      <c r="J286" s="46">
        <v>24.640552203779286</v>
      </c>
      <c r="K286" s="60">
        <f>SUM(K287:K288)</f>
        <v>998398.43111111107</v>
      </c>
      <c r="L286" s="46">
        <f t="shared" si="56"/>
        <v>24.640552203779286</v>
      </c>
      <c r="M286" s="43" t="s">
        <v>96</v>
      </c>
      <c r="N286" s="43">
        <v>69700</v>
      </c>
      <c r="O286" s="40" t="s">
        <v>100</v>
      </c>
    </row>
    <row r="287" spans="1:15" customFormat="1" ht="33.75" x14ac:dyDescent="0.25">
      <c r="A287" s="43" t="s">
        <v>705</v>
      </c>
      <c r="B287" s="43" t="s">
        <v>204</v>
      </c>
      <c r="C287" s="59" t="s">
        <v>640</v>
      </c>
      <c r="D287" s="59" t="s">
        <v>141</v>
      </c>
      <c r="E287" s="43" t="s">
        <v>704</v>
      </c>
      <c r="F287" s="43" t="s">
        <v>642</v>
      </c>
      <c r="G287" s="43" t="s">
        <v>524</v>
      </c>
      <c r="H287" s="43">
        <v>365</v>
      </c>
      <c r="I287" s="60">
        <v>1861719.4966665332</v>
      </c>
      <c r="J287" s="43">
        <v>95</v>
      </c>
      <c r="K287" s="60">
        <v>499199.21555555554</v>
      </c>
      <c r="L287" s="46">
        <f t="shared" si="56"/>
        <v>26.027397260273972</v>
      </c>
      <c r="M287" s="43" t="s">
        <v>96</v>
      </c>
      <c r="N287" s="43">
        <v>69700</v>
      </c>
      <c r="O287" s="40" t="s">
        <v>101</v>
      </c>
    </row>
    <row r="288" spans="1:15" customFormat="1" ht="33.75" x14ac:dyDescent="0.25">
      <c r="A288" s="43" t="s">
        <v>705</v>
      </c>
      <c r="B288" s="43" t="s">
        <v>204</v>
      </c>
      <c r="C288" s="59" t="s">
        <v>641</v>
      </c>
      <c r="D288" s="59" t="s">
        <v>141</v>
      </c>
      <c r="E288" s="43" t="s">
        <v>704</v>
      </c>
      <c r="F288" s="43" t="s">
        <v>643</v>
      </c>
      <c r="G288" s="43" t="s">
        <v>435</v>
      </c>
      <c r="H288" s="43">
        <v>251676</v>
      </c>
      <c r="I288" s="60">
        <v>1861719.4966665332</v>
      </c>
      <c r="J288" s="43">
        <v>58524</v>
      </c>
      <c r="K288" s="60">
        <v>499199.21555555554</v>
      </c>
      <c r="L288" s="46">
        <f t="shared" si="56"/>
        <v>23.253707147284604</v>
      </c>
      <c r="M288" s="43" t="s">
        <v>96</v>
      </c>
      <c r="N288" s="43">
        <v>69700</v>
      </c>
      <c r="O288" s="40" t="s">
        <v>101</v>
      </c>
    </row>
    <row r="289" spans="1:15" customFormat="1" ht="45" x14ac:dyDescent="0.25">
      <c r="A289" s="43" t="s">
        <v>705</v>
      </c>
      <c r="B289" s="43" t="s">
        <v>203</v>
      </c>
      <c r="C289" s="59" t="s">
        <v>142</v>
      </c>
      <c r="D289" s="59" t="s">
        <v>142</v>
      </c>
      <c r="E289" s="43" t="s">
        <v>899</v>
      </c>
      <c r="F289" s="43" t="s">
        <v>878</v>
      </c>
      <c r="G289" s="43" t="s">
        <v>98</v>
      </c>
      <c r="H289" s="43">
        <v>100</v>
      </c>
      <c r="I289" s="60">
        <f>I290+I292</f>
        <v>3859512.0638079997</v>
      </c>
      <c r="J289" s="46">
        <v>98.75</v>
      </c>
      <c r="K289" s="60">
        <f>K290+K292</f>
        <v>337621.76190476189</v>
      </c>
      <c r="L289" s="46">
        <f t="shared" ref="L289:L291" si="57">(J289/H289)*100</f>
        <v>98.75</v>
      </c>
      <c r="M289" s="43" t="s">
        <v>96</v>
      </c>
      <c r="N289" s="43">
        <v>69700</v>
      </c>
      <c r="O289" s="40" t="s">
        <v>99</v>
      </c>
    </row>
    <row r="290" spans="1:15" customFormat="1" ht="45" x14ac:dyDescent="0.25">
      <c r="A290" s="43" t="s">
        <v>705</v>
      </c>
      <c r="B290" s="43" t="s">
        <v>203</v>
      </c>
      <c r="C290" s="59" t="s">
        <v>644</v>
      </c>
      <c r="D290" s="59" t="s">
        <v>142</v>
      </c>
      <c r="E290" s="43" t="s">
        <v>899</v>
      </c>
      <c r="F290" s="43" t="s">
        <v>879</v>
      </c>
      <c r="G290" s="43" t="s">
        <v>98</v>
      </c>
      <c r="H290" s="43">
        <v>100</v>
      </c>
      <c r="I290" s="60">
        <f>I291</f>
        <v>1929756.0319039999</v>
      </c>
      <c r="J290" s="46">
        <v>197.5</v>
      </c>
      <c r="K290" s="60">
        <f>K291</f>
        <v>168810.88095238095</v>
      </c>
      <c r="L290" s="46">
        <f t="shared" si="57"/>
        <v>197.5</v>
      </c>
      <c r="M290" s="43" t="s">
        <v>96</v>
      </c>
      <c r="N290" s="43">
        <v>69700</v>
      </c>
      <c r="O290" s="40" t="s">
        <v>100</v>
      </c>
    </row>
    <row r="291" spans="1:15" customFormat="1" ht="33.75" x14ac:dyDescent="0.25">
      <c r="A291" s="43" t="s">
        <v>705</v>
      </c>
      <c r="B291" s="43" t="s">
        <v>203</v>
      </c>
      <c r="C291" s="59" t="s">
        <v>645</v>
      </c>
      <c r="D291" s="59" t="s">
        <v>142</v>
      </c>
      <c r="E291" s="43" t="s">
        <v>899</v>
      </c>
      <c r="F291" s="43" t="s">
        <v>648</v>
      </c>
      <c r="G291" s="43" t="s">
        <v>524</v>
      </c>
      <c r="H291" s="43">
        <v>40</v>
      </c>
      <c r="I291" s="60">
        <v>1929756.0319039999</v>
      </c>
      <c r="J291" s="43">
        <v>79</v>
      </c>
      <c r="K291" s="60">
        <v>168810.88095238095</v>
      </c>
      <c r="L291" s="46">
        <f t="shared" si="57"/>
        <v>197.5</v>
      </c>
      <c r="M291" s="43" t="s">
        <v>96</v>
      </c>
      <c r="N291" s="43">
        <v>69700</v>
      </c>
      <c r="O291" s="40" t="s">
        <v>101</v>
      </c>
    </row>
    <row r="292" spans="1:15" customFormat="1" ht="33.75" x14ac:dyDescent="0.25">
      <c r="A292" s="43" t="s">
        <v>705</v>
      </c>
      <c r="B292" s="43" t="s">
        <v>203</v>
      </c>
      <c r="C292" s="59" t="s">
        <v>646</v>
      </c>
      <c r="D292" s="59" t="s">
        <v>142</v>
      </c>
      <c r="E292" s="43" t="s">
        <v>899</v>
      </c>
      <c r="F292" s="43" t="s">
        <v>880</v>
      </c>
      <c r="G292" s="43" t="s">
        <v>98</v>
      </c>
      <c r="H292" s="43">
        <v>100</v>
      </c>
      <c r="I292" s="60">
        <f>I293</f>
        <v>1929756.0319039999</v>
      </c>
      <c r="J292" s="46">
        <v>0</v>
      </c>
      <c r="K292" s="60">
        <f>K293</f>
        <v>168810.88095238095</v>
      </c>
      <c r="L292" s="46">
        <f t="shared" ref="L292:L293" si="58">(J292/H292)*100</f>
        <v>0</v>
      </c>
      <c r="M292" s="43" t="s">
        <v>96</v>
      </c>
      <c r="N292" s="43">
        <v>69700</v>
      </c>
      <c r="O292" s="40" t="s">
        <v>100</v>
      </c>
    </row>
    <row r="293" spans="1:15" customFormat="1" ht="33.75" x14ac:dyDescent="0.25">
      <c r="A293" s="43" t="s">
        <v>705</v>
      </c>
      <c r="B293" s="43" t="s">
        <v>203</v>
      </c>
      <c r="C293" s="59" t="s">
        <v>647</v>
      </c>
      <c r="D293" s="59" t="s">
        <v>142</v>
      </c>
      <c r="E293" s="43" t="s">
        <v>899</v>
      </c>
      <c r="F293" s="43" t="s">
        <v>649</v>
      </c>
      <c r="G293" s="43" t="s">
        <v>94</v>
      </c>
      <c r="H293" s="43">
        <v>50</v>
      </c>
      <c r="I293" s="60">
        <v>1929756.0319039999</v>
      </c>
      <c r="J293" s="43">
        <v>0</v>
      </c>
      <c r="K293" s="60">
        <v>168810.88095238095</v>
      </c>
      <c r="L293" s="46">
        <f t="shared" si="58"/>
        <v>0</v>
      </c>
      <c r="M293" s="43" t="s">
        <v>96</v>
      </c>
      <c r="N293" s="43">
        <v>69700</v>
      </c>
      <c r="O293" s="40" t="s">
        <v>101</v>
      </c>
    </row>
    <row r="294" spans="1:15" customFormat="1" ht="56.25" x14ac:dyDescent="0.25">
      <c r="A294" s="43" t="s">
        <v>705</v>
      </c>
      <c r="B294" s="43" t="s">
        <v>200</v>
      </c>
      <c r="C294" s="59" t="s">
        <v>143</v>
      </c>
      <c r="D294" s="59" t="s">
        <v>143</v>
      </c>
      <c r="E294" s="43" t="s">
        <v>704</v>
      </c>
      <c r="F294" s="43" t="s">
        <v>881</v>
      </c>
      <c r="G294" s="43" t="s">
        <v>98</v>
      </c>
      <c r="H294" s="43">
        <v>100</v>
      </c>
      <c r="I294" s="60">
        <f>I295</f>
        <v>3722324.6845031241</v>
      </c>
      <c r="J294" s="46">
        <v>25</v>
      </c>
      <c r="K294" s="60">
        <f>K295</f>
        <v>859158.72857142845</v>
      </c>
      <c r="L294" s="46">
        <f t="shared" ref="L294:L296" si="59">(J294/H294)*100</f>
        <v>25</v>
      </c>
      <c r="M294" s="43" t="s">
        <v>96</v>
      </c>
      <c r="N294" s="43">
        <v>69700</v>
      </c>
      <c r="O294" s="40" t="s">
        <v>99</v>
      </c>
    </row>
    <row r="295" spans="1:15" customFormat="1" ht="45" x14ac:dyDescent="0.25">
      <c r="A295" s="43" t="s">
        <v>705</v>
      </c>
      <c r="B295" s="43" t="s">
        <v>200</v>
      </c>
      <c r="C295" s="59" t="s">
        <v>650</v>
      </c>
      <c r="D295" s="59" t="s">
        <v>143</v>
      </c>
      <c r="E295" s="43" t="s">
        <v>704</v>
      </c>
      <c r="F295" s="43" t="s">
        <v>882</v>
      </c>
      <c r="G295" s="43" t="s">
        <v>98</v>
      </c>
      <c r="H295" s="43">
        <v>100</v>
      </c>
      <c r="I295" s="60">
        <f>I296</f>
        <v>3722324.6845031241</v>
      </c>
      <c r="J295" s="46">
        <v>25</v>
      </c>
      <c r="K295" s="60">
        <f>K296</f>
        <v>859158.72857142845</v>
      </c>
      <c r="L295" s="46">
        <f t="shared" si="59"/>
        <v>25</v>
      </c>
      <c r="M295" s="43" t="s">
        <v>96</v>
      </c>
      <c r="N295" s="43">
        <v>69700</v>
      </c>
      <c r="O295" s="40" t="s">
        <v>100</v>
      </c>
    </row>
    <row r="296" spans="1:15" customFormat="1" ht="45" x14ac:dyDescent="0.25">
      <c r="A296" s="43" t="s">
        <v>705</v>
      </c>
      <c r="B296" s="43" t="s">
        <v>200</v>
      </c>
      <c r="C296" s="59" t="s">
        <v>651</v>
      </c>
      <c r="D296" s="59" t="s">
        <v>143</v>
      </c>
      <c r="E296" s="43" t="s">
        <v>704</v>
      </c>
      <c r="F296" s="43" t="s">
        <v>652</v>
      </c>
      <c r="G296" s="43" t="s">
        <v>638</v>
      </c>
      <c r="H296" s="43">
        <v>12</v>
      </c>
      <c r="I296" s="60">
        <v>3722324.6845031241</v>
      </c>
      <c r="J296" s="43">
        <v>3</v>
      </c>
      <c r="K296" s="60">
        <v>859158.72857142845</v>
      </c>
      <c r="L296" s="46">
        <f t="shared" si="59"/>
        <v>25</v>
      </c>
      <c r="M296" s="43" t="s">
        <v>96</v>
      </c>
      <c r="N296" s="43">
        <v>69700</v>
      </c>
      <c r="O296" s="40" t="s">
        <v>101</v>
      </c>
    </row>
    <row r="297" spans="1:15" customFormat="1" ht="56.25" x14ac:dyDescent="0.25">
      <c r="A297" s="43" t="s">
        <v>705</v>
      </c>
      <c r="B297" s="43" t="s">
        <v>203</v>
      </c>
      <c r="C297" s="59" t="s">
        <v>144</v>
      </c>
      <c r="D297" s="59" t="s">
        <v>144</v>
      </c>
      <c r="E297" s="43" t="s">
        <v>899</v>
      </c>
      <c r="F297" s="43" t="s">
        <v>883</v>
      </c>
      <c r="G297" s="43" t="s">
        <v>98</v>
      </c>
      <c r="H297" s="43">
        <v>100</v>
      </c>
      <c r="I297" s="60">
        <f>I298</f>
        <v>3859512.0638079997</v>
      </c>
      <c r="J297" s="46">
        <v>10</v>
      </c>
      <c r="K297" s="60">
        <f>K298</f>
        <v>337621.76190476189</v>
      </c>
      <c r="L297" s="46">
        <f t="shared" ref="L297:L299" si="60">(J297/H297)*100</f>
        <v>10</v>
      </c>
      <c r="M297" s="43" t="s">
        <v>96</v>
      </c>
      <c r="N297" s="43">
        <v>69700</v>
      </c>
      <c r="O297" s="40" t="s">
        <v>99</v>
      </c>
    </row>
    <row r="298" spans="1:15" customFormat="1" ht="45" x14ac:dyDescent="0.25">
      <c r="A298" s="43" t="s">
        <v>705</v>
      </c>
      <c r="B298" s="43" t="s">
        <v>203</v>
      </c>
      <c r="C298" s="59" t="s">
        <v>653</v>
      </c>
      <c r="D298" s="59" t="s">
        <v>144</v>
      </c>
      <c r="E298" s="43" t="s">
        <v>899</v>
      </c>
      <c r="F298" s="43" t="s">
        <v>884</v>
      </c>
      <c r="G298" s="43" t="s">
        <v>98</v>
      </c>
      <c r="H298" s="43">
        <v>100</v>
      </c>
      <c r="I298" s="60">
        <f>SUM(I299:I300)</f>
        <v>3859512.0638079997</v>
      </c>
      <c r="J298" s="46">
        <v>10</v>
      </c>
      <c r="K298" s="60">
        <f>SUM(K299:K300)</f>
        <v>337621.76190476189</v>
      </c>
      <c r="L298" s="46">
        <f t="shared" si="60"/>
        <v>10</v>
      </c>
      <c r="M298" s="43" t="s">
        <v>96</v>
      </c>
      <c r="N298" s="43">
        <v>69700</v>
      </c>
      <c r="O298" s="40" t="s">
        <v>100</v>
      </c>
    </row>
    <row r="299" spans="1:15" customFormat="1" ht="45" x14ac:dyDescent="0.25">
      <c r="A299" s="43" t="s">
        <v>705</v>
      </c>
      <c r="B299" s="43" t="s">
        <v>203</v>
      </c>
      <c r="C299" s="59" t="s">
        <v>654</v>
      </c>
      <c r="D299" s="59" t="s">
        <v>144</v>
      </c>
      <c r="E299" s="43" t="s">
        <v>899</v>
      </c>
      <c r="F299" s="43" t="s">
        <v>656</v>
      </c>
      <c r="G299" s="43" t="s">
        <v>523</v>
      </c>
      <c r="H299" s="43">
        <v>25</v>
      </c>
      <c r="I299" s="60">
        <v>1929756.0319039999</v>
      </c>
      <c r="J299" s="43">
        <v>5</v>
      </c>
      <c r="K299" s="60">
        <v>168810.88095238095</v>
      </c>
      <c r="L299" s="46">
        <f t="shared" si="60"/>
        <v>20</v>
      </c>
      <c r="M299" s="43" t="s">
        <v>96</v>
      </c>
      <c r="N299" s="43">
        <v>69700</v>
      </c>
      <c r="O299" s="40" t="s">
        <v>101</v>
      </c>
    </row>
    <row r="300" spans="1:15" customFormat="1" ht="45" x14ac:dyDescent="0.25">
      <c r="A300" s="43" t="s">
        <v>705</v>
      </c>
      <c r="B300" s="43" t="s">
        <v>203</v>
      </c>
      <c r="C300" s="59" t="s">
        <v>655</v>
      </c>
      <c r="D300" s="59" t="s">
        <v>144</v>
      </c>
      <c r="E300" s="43" t="s">
        <v>899</v>
      </c>
      <c r="F300" s="43" t="s">
        <v>657</v>
      </c>
      <c r="G300" s="43" t="s">
        <v>658</v>
      </c>
      <c r="H300" s="43">
        <v>2</v>
      </c>
      <c r="I300" s="60">
        <v>1929756.0319039999</v>
      </c>
      <c r="J300" s="43">
        <v>0</v>
      </c>
      <c r="K300" s="60">
        <v>168810.88095238095</v>
      </c>
      <c r="L300" s="46">
        <f t="shared" ref="L300" si="61">(J300/H300)*100</f>
        <v>0</v>
      </c>
      <c r="M300" s="43" t="s">
        <v>96</v>
      </c>
      <c r="N300" s="43">
        <v>69700</v>
      </c>
      <c r="O300" s="40" t="s">
        <v>101</v>
      </c>
    </row>
    <row r="301" spans="1:15" customFormat="1" ht="45" x14ac:dyDescent="0.25">
      <c r="A301" s="43" t="s">
        <v>705</v>
      </c>
      <c r="B301" s="43" t="s">
        <v>203</v>
      </c>
      <c r="C301" s="59" t="s">
        <v>145</v>
      </c>
      <c r="D301" s="59" t="s">
        <v>145</v>
      </c>
      <c r="E301" s="43" t="s">
        <v>899</v>
      </c>
      <c r="F301" s="43" t="s">
        <v>885</v>
      </c>
      <c r="G301" s="43" t="s">
        <v>98</v>
      </c>
      <c r="H301" s="43">
        <v>100</v>
      </c>
      <c r="I301" s="60">
        <f>I302+I305</f>
        <v>17474474.83137653</v>
      </c>
      <c r="J301" s="46">
        <v>12.083333333333337</v>
      </c>
      <c r="K301" s="60">
        <f>K302+K305</f>
        <v>2657230.8390476191</v>
      </c>
      <c r="L301" s="46">
        <f t="shared" ref="L301:L304" si="62">(J301/H301)*100</f>
        <v>12.083333333333337</v>
      </c>
      <c r="M301" s="43" t="s">
        <v>96</v>
      </c>
      <c r="N301" s="43">
        <v>69700</v>
      </c>
      <c r="O301" s="40" t="s">
        <v>99</v>
      </c>
    </row>
    <row r="302" spans="1:15" customFormat="1" ht="33.75" x14ac:dyDescent="0.25">
      <c r="A302" s="43" t="s">
        <v>705</v>
      </c>
      <c r="B302" s="43" t="s">
        <v>203</v>
      </c>
      <c r="C302" s="59" t="s">
        <v>659</v>
      </c>
      <c r="D302" s="59" t="s">
        <v>145</v>
      </c>
      <c r="E302" s="43" t="s">
        <v>899</v>
      </c>
      <c r="F302" s="43" t="s">
        <v>886</v>
      </c>
      <c r="G302" s="43" t="s">
        <v>98</v>
      </c>
      <c r="H302" s="43">
        <v>100</v>
      </c>
      <c r="I302" s="60">
        <f>SUM(I303:I304)</f>
        <v>3859512.0638079997</v>
      </c>
      <c r="J302" s="46">
        <v>20</v>
      </c>
      <c r="K302" s="60">
        <f>SUM(K303:K304)</f>
        <v>337621.76190476189</v>
      </c>
      <c r="L302" s="46">
        <f t="shared" si="62"/>
        <v>20</v>
      </c>
      <c r="M302" s="43" t="s">
        <v>96</v>
      </c>
      <c r="N302" s="43">
        <v>69700</v>
      </c>
      <c r="O302" s="40" t="s">
        <v>100</v>
      </c>
    </row>
    <row r="303" spans="1:15" customFormat="1" ht="45" x14ac:dyDescent="0.25">
      <c r="A303" s="43" t="s">
        <v>705</v>
      </c>
      <c r="B303" s="43" t="s">
        <v>203</v>
      </c>
      <c r="C303" s="59" t="s">
        <v>660</v>
      </c>
      <c r="D303" s="59" t="s">
        <v>145</v>
      </c>
      <c r="E303" s="43" t="s">
        <v>899</v>
      </c>
      <c r="F303" s="43" t="s">
        <v>669</v>
      </c>
      <c r="G303" s="43" t="s">
        <v>677</v>
      </c>
      <c r="H303" s="43">
        <v>1431</v>
      </c>
      <c r="I303" s="60">
        <v>1929756.0319039999</v>
      </c>
      <c r="J303" s="43">
        <v>572.4</v>
      </c>
      <c r="K303" s="60">
        <v>168810.88095238095</v>
      </c>
      <c r="L303" s="46">
        <f t="shared" si="62"/>
        <v>40</v>
      </c>
      <c r="M303" s="43" t="s">
        <v>96</v>
      </c>
      <c r="N303" s="43">
        <v>69700</v>
      </c>
      <c r="O303" s="40" t="s">
        <v>101</v>
      </c>
    </row>
    <row r="304" spans="1:15" customFormat="1" ht="56.25" x14ac:dyDescent="0.25">
      <c r="A304" s="43" t="s">
        <v>705</v>
      </c>
      <c r="B304" s="43" t="s">
        <v>203</v>
      </c>
      <c r="C304" s="59" t="s">
        <v>661</v>
      </c>
      <c r="D304" s="59" t="s">
        <v>145</v>
      </c>
      <c r="E304" s="43" t="s">
        <v>899</v>
      </c>
      <c r="F304" s="43" t="s">
        <v>670</v>
      </c>
      <c r="G304" s="43" t="s">
        <v>677</v>
      </c>
      <c r="H304" s="43">
        <v>2000</v>
      </c>
      <c r="I304" s="60">
        <v>1929756.0319039999</v>
      </c>
      <c r="J304" s="43">
        <v>0</v>
      </c>
      <c r="K304" s="60">
        <v>168810.88095238095</v>
      </c>
      <c r="L304" s="46">
        <f t="shared" si="62"/>
        <v>0</v>
      </c>
      <c r="M304" s="43" t="s">
        <v>96</v>
      </c>
      <c r="N304" s="43">
        <v>69700</v>
      </c>
      <c r="O304" s="40" t="s">
        <v>101</v>
      </c>
    </row>
    <row r="305" spans="1:15" customFormat="1" ht="56.25" x14ac:dyDescent="0.25">
      <c r="A305" s="43" t="s">
        <v>705</v>
      </c>
      <c r="B305" s="43" t="s">
        <v>203</v>
      </c>
      <c r="C305" s="59" t="s">
        <v>662</v>
      </c>
      <c r="D305" s="59" t="s">
        <v>145</v>
      </c>
      <c r="E305" s="43" t="s">
        <v>899</v>
      </c>
      <c r="F305" s="43" t="s">
        <v>887</v>
      </c>
      <c r="G305" s="43" t="s">
        <v>98</v>
      </c>
      <c r="H305" s="43">
        <v>100</v>
      </c>
      <c r="I305" s="60">
        <f>SUM(I306:I311)</f>
        <v>13614962.767568532</v>
      </c>
      <c r="J305" s="46">
        <v>4.166666666666675</v>
      </c>
      <c r="K305" s="60">
        <f>SUM(K306:K311)</f>
        <v>2319609.077142857</v>
      </c>
      <c r="L305" s="46">
        <f t="shared" ref="L305:L311" si="63">(J305/H305)*100</f>
        <v>4.166666666666675</v>
      </c>
      <c r="M305" s="43" t="s">
        <v>96</v>
      </c>
      <c r="N305" s="43">
        <v>69700</v>
      </c>
      <c r="O305" s="40" t="s">
        <v>100</v>
      </c>
    </row>
    <row r="306" spans="1:15" customFormat="1" ht="33.75" x14ac:dyDescent="0.25">
      <c r="A306" s="43" t="s">
        <v>705</v>
      </c>
      <c r="B306" s="43" t="s">
        <v>200</v>
      </c>
      <c r="C306" s="59" t="s">
        <v>663</v>
      </c>
      <c r="D306" s="59" t="s">
        <v>145</v>
      </c>
      <c r="E306" s="43" t="s">
        <v>706</v>
      </c>
      <c r="F306" s="43" t="s">
        <v>671</v>
      </c>
      <c r="G306" s="43" t="s">
        <v>638</v>
      </c>
      <c r="H306" s="43">
        <v>12</v>
      </c>
      <c r="I306" s="60">
        <v>3722324.6845031241</v>
      </c>
      <c r="J306" s="43">
        <v>0</v>
      </c>
      <c r="K306" s="60">
        <v>859158.72857142845</v>
      </c>
      <c r="L306" s="46">
        <f t="shared" si="63"/>
        <v>0</v>
      </c>
      <c r="M306" s="43" t="s">
        <v>96</v>
      </c>
      <c r="N306" s="43">
        <v>69700</v>
      </c>
      <c r="O306" s="40" t="s">
        <v>101</v>
      </c>
    </row>
    <row r="307" spans="1:15" customFormat="1" ht="78.75" x14ac:dyDescent="0.25">
      <c r="A307" s="43" t="s">
        <v>705</v>
      </c>
      <c r="B307" s="43" t="s">
        <v>203</v>
      </c>
      <c r="C307" s="59" t="s">
        <v>664</v>
      </c>
      <c r="D307" s="59" t="s">
        <v>145</v>
      </c>
      <c r="E307" s="43" t="s">
        <v>899</v>
      </c>
      <c r="F307" s="43" t="s">
        <v>672</v>
      </c>
      <c r="G307" s="43" t="s">
        <v>678</v>
      </c>
      <c r="H307" s="43">
        <v>8000</v>
      </c>
      <c r="I307" s="60">
        <v>1929756.0319039999</v>
      </c>
      <c r="J307" s="43">
        <v>0</v>
      </c>
      <c r="K307" s="60">
        <v>168810.88095238095</v>
      </c>
      <c r="L307" s="46">
        <f t="shared" si="63"/>
        <v>0</v>
      </c>
      <c r="M307" s="43" t="s">
        <v>96</v>
      </c>
      <c r="N307" s="43">
        <v>69700</v>
      </c>
      <c r="O307" s="40" t="s">
        <v>101</v>
      </c>
    </row>
    <row r="308" spans="1:15" customFormat="1" ht="56.25" x14ac:dyDescent="0.25">
      <c r="A308" s="43" t="s">
        <v>705</v>
      </c>
      <c r="B308" s="43" t="s">
        <v>203</v>
      </c>
      <c r="C308" s="59" t="s">
        <v>665</v>
      </c>
      <c r="D308" s="59" t="s">
        <v>145</v>
      </c>
      <c r="E308" s="43" t="s">
        <v>899</v>
      </c>
      <c r="F308" s="43" t="s">
        <v>673</v>
      </c>
      <c r="G308" s="43" t="s">
        <v>86</v>
      </c>
      <c r="H308" s="43">
        <v>12</v>
      </c>
      <c r="I308" s="60">
        <v>1929756.0319039999</v>
      </c>
      <c r="J308" s="43">
        <v>0</v>
      </c>
      <c r="K308" s="60">
        <v>168810.88095238095</v>
      </c>
      <c r="L308" s="46">
        <f t="shared" si="63"/>
        <v>0</v>
      </c>
      <c r="M308" s="43" t="s">
        <v>96</v>
      </c>
      <c r="N308" s="43">
        <v>69700</v>
      </c>
      <c r="O308" s="40" t="s">
        <v>101</v>
      </c>
    </row>
    <row r="309" spans="1:15" customFormat="1" ht="45" x14ac:dyDescent="0.25">
      <c r="A309" s="43" t="s">
        <v>705</v>
      </c>
      <c r="B309" s="43" t="s">
        <v>203</v>
      </c>
      <c r="C309" s="59" t="s">
        <v>666</v>
      </c>
      <c r="D309" s="59" t="s">
        <v>145</v>
      </c>
      <c r="E309" s="43" t="s">
        <v>899</v>
      </c>
      <c r="F309" s="43" t="s">
        <v>674</v>
      </c>
      <c r="G309" s="43" t="s">
        <v>86</v>
      </c>
      <c r="H309" s="43">
        <v>6</v>
      </c>
      <c r="I309" s="60">
        <v>1929756.0319039999</v>
      </c>
      <c r="J309" s="43">
        <v>0</v>
      </c>
      <c r="K309" s="60">
        <v>168810.88095238095</v>
      </c>
      <c r="L309" s="46">
        <f t="shared" si="63"/>
        <v>0</v>
      </c>
      <c r="M309" s="43" t="s">
        <v>96</v>
      </c>
      <c r="N309" s="43">
        <v>69700</v>
      </c>
      <c r="O309" s="40" t="s">
        <v>101</v>
      </c>
    </row>
    <row r="310" spans="1:15" customFormat="1" ht="56.25" x14ac:dyDescent="0.25">
      <c r="A310" s="43" t="s">
        <v>705</v>
      </c>
      <c r="B310" s="43" t="s">
        <v>202</v>
      </c>
      <c r="C310" s="59" t="s">
        <v>667</v>
      </c>
      <c r="D310" s="59" t="s">
        <v>145</v>
      </c>
      <c r="E310" s="43" t="s">
        <v>706</v>
      </c>
      <c r="F310" s="43" t="s">
        <v>675</v>
      </c>
      <c r="G310" s="43" t="s">
        <v>86</v>
      </c>
      <c r="H310" s="43">
        <v>4</v>
      </c>
      <c r="I310" s="60">
        <v>381045.30285028566</v>
      </c>
      <c r="J310" s="43">
        <v>0</v>
      </c>
      <c r="K310" s="60">
        <v>94858.977142857126</v>
      </c>
      <c r="L310" s="46">
        <f t="shared" si="63"/>
        <v>0</v>
      </c>
      <c r="M310" s="43" t="s">
        <v>96</v>
      </c>
      <c r="N310" s="43">
        <v>69700</v>
      </c>
      <c r="O310" s="40" t="s">
        <v>101</v>
      </c>
    </row>
    <row r="311" spans="1:15" customFormat="1" ht="33.75" x14ac:dyDescent="0.25">
      <c r="A311" s="43" t="s">
        <v>705</v>
      </c>
      <c r="B311" s="43" t="s">
        <v>200</v>
      </c>
      <c r="C311" s="59" t="s">
        <v>668</v>
      </c>
      <c r="D311" s="59" t="s">
        <v>145</v>
      </c>
      <c r="E311" s="43" t="s">
        <v>706</v>
      </c>
      <c r="F311" s="43" t="s">
        <v>676</v>
      </c>
      <c r="G311" s="43" t="s">
        <v>86</v>
      </c>
      <c r="H311" s="43">
        <v>52</v>
      </c>
      <c r="I311" s="60">
        <v>3722324.6845031241</v>
      </c>
      <c r="J311" s="43">
        <v>13</v>
      </c>
      <c r="K311" s="60">
        <v>859158.72857142845</v>
      </c>
      <c r="L311" s="46">
        <f t="shared" si="63"/>
        <v>25</v>
      </c>
      <c r="M311" s="43" t="s">
        <v>96</v>
      </c>
      <c r="N311" s="43">
        <v>69700</v>
      </c>
      <c r="O311" s="40" t="s">
        <v>101</v>
      </c>
    </row>
    <row r="312" spans="1:15" customFormat="1" ht="45" x14ac:dyDescent="0.25">
      <c r="A312" s="43" t="s">
        <v>705</v>
      </c>
      <c r="B312" s="43" t="s">
        <v>71</v>
      </c>
      <c r="C312" s="59" t="s">
        <v>146</v>
      </c>
      <c r="D312" s="59" t="s">
        <v>146</v>
      </c>
      <c r="E312" s="43" t="s">
        <v>706</v>
      </c>
      <c r="F312" s="43" t="s">
        <v>888</v>
      </c>
      <c r="G312" s="43" t="s">
        <v>98</v>
      </c>
      <c r="H312" s="43">
        <v>100</v>
      </c>
      <c r="I312" s="60">
        <f>I313</f>
        <v>161011.81176888885</v>
      </c>
      <c r="J312" s="46">
        <v>25</v>
      </c>
      <c r="K312" s="60">
        <f>K313</f>
        <v>28700.441111111108</v>
      </c>
      <c r="L312" s="46">
        <f t="shared" ref="L312:L314" si="64">(J312/H312)*100</f>
        <v>25</v>
      </c>
      <c r="M312" s="43" t="s">
        <v>96</v>
      </c>
      <c r="N312" s="43">
        <v>69700</v>
      </c>
      <c r="O312" s="40" t="s">
        <v>99</v>
      </c>
    </row>
    <row r="313" spans="1:15" customFormat="1" ht="33.75" x14ac:dyDescent="0.25">
      <c r="A313" s="43" t="s">
        <v>705</v>
      </c>
      <c r="B313" s="43" t="s">
        <v>71</v>
      </c>
      <c r="C313" s="59" t="s">
        <v>679</v>
      </c>
      <c r="D313" s="59" t="s">
        <v>146</v>
      </c>
      <c r="E313" s="43" t="s">
        <v>706</v>
      </c>
      <c r="F313" s="43" t="s">
        <v>889</v>
      </c>
      <c r="G313" s="43" t="s">
        <v>98</v>
      </c>
      <c r="H313" s="43">
        <v>100</v>
      </c>
      <c r="I313" s="60">
        <f>I314</f>
        <v>161011.81176888885</v>
      </c>
      <c r="J313" s="46">
        <v>25</v>
      </c>
      <c r="K313" s="60">
        <f>K314</f>
        <v>28700.441111111108</v>
      </c>
      <c r="L313" s="46">
        <f t="shared" si="64"/>
        <v>25</v>
      </c>
      <c r="M313" s="43" t="s">
        <v>96</v>
      </c>
      <c r="N313" s="43">
        <v>69700</v>
      </c>
      <c r="O313" s="40" t="s">
        <v>100</v>
      </c>
    </row>
    <row r="314" spans="1:15" customFormat="1" ht="78.75" x14ac:dyDescent="0.25">
      <c r="A314" s="43" t="s">
        <v>705</v>
      </c>
      <c r="B314" s="43" t="s">
        <v>71</v>
      </c>
      <c r="C314" s="59" t="s">
        <v>680</v>
      </c>
      <c r="D314" s="59" t="s">
        <v>146</v>
      </c>
      <c r="E314" s="43" t="s">
        <v>706</v>
      </c>
      <c r="F314" s="43" t="s">
        <v>395</v>
      </c>
      <c r="G314" s="43" t="s">
        <v>86</v>
      </c>
      <c r="H314" s="43">
        <v>4</v>
      </c>
      <c r="I314" s="60">
        <v>161011.81176888885</v>
      </c>
      <c r="J314" s="43">
        <v>1</v>
      </c>
      <c r="K314" s="60">
        <v>28700.441111111108</v>
      </c>
      <c r="L314" s="46">
        <f t="shared" si="64"/>
        <v>25</v>
      </c>
      <c r="M314" s="43" t="s">
        <v>96</v>
      </c>
      <c r="N314" s="43">
        <v>69700</v>
      </c>
      <c r="O314" s="40" t="s">
        <v>101</v>
      </c>
    </row>
    <row r="315" spans="1:15" customFormat="1" ht="33.75" x14ac:dyDescent="0.25">
      <c r="A315" s="43" t="s">
        <v>705</v>
      </c>
      <c r="B315" s="43" t="s">
        <v>203</v>
      </c>
      <c r="C315" s="59" t="s">
        <v>147</v>
      </c>
      <c r="D315" s="59" t="s">
        <v>147</v>
      </c>
      <c r="E315" s="43" t="s">
        <v>899</v>
      </c>
      <c r="F315" s="43" t="s">
        <v>890</v>
      </c>
      <c r="G315" s="43" t="s">
        <v>98</v>
      </c>
      <c r="H315" s="43">
        <v>100</v>
      </c>
      <c r="I315" s="60">
        <f>I316</f>
        <v>1929756.0319039999</v>
      </c>
      <c r="J315" s="46">
        <v>0</v>
      </c>
      <c r="K315" s="60">
        <f>K316</f>
        <v>168810.88095238095</v>
      </c>
      <c r="L315" s="46">
        <f t="shared" ref="L315:L317" si="65">(J315/H315)*100</f>
        <v>0</v>
      </c>
      <c r="M315" s="43" t="s">
        <v>96</v>
      </c>
      <c r="N315" s="43">
        <v>69700</v>
      </c>
      <c r="O315" s="40" t="s">
        <v>99</v>
      </c>
    </row>
    <row r="316" spans="1:15" customFormat="1" ht="33.75" x14ac:dyDescent="0.25">
      <c r="A316" s="43" t="s">
        <v>705</v>
      </c>
      <c r="B316" s="43" t="s">
        <v>203</v>
      </c>
      <c r="C316" s="59" t="s">
        <v>681</v>
      </c>
      <c r="D316" s="59" t="s">
        <v>147</v>
      </c>
      <c r="E316" s="43" t="s">
        <v>899</v>
      </c>
      <c r="F316" s="43" t="s">
        <v>891</v>
      </c>
      <c r="G316" s="43" t="s">
        <v>98</v>
      </c>
      <c r="H316" s="43">
        <v>100</v>
      </c>
      <c r="I316" s="60">
        <f>I317</f>
        <v>1929756.0319039999</v>
      </c>
      <c r="J316" s="46">
        <v>0</v>
      </c>
      <c r="K316" s="60">
        <f>K317</f>
        <v>168810.88095238095</v>
      </c>
      <c r="L316" s="46">
        <f t="shared" si="65"/>
        <v>0</v>
      </c>
      <c r="M316" s="43" t="s">
        <v>96</v>
      </c>
      <c r="N316" s="43">
        <v>69700</v>
      </c>
      <c r="O316" s="40" t="s">
        <v>100</v>
      </c>
    </row>
    <row r="317" spans="1:15" customFormat="1" ht="33.75" x14ac:dyDescent="0.25">
      <c r="A317" s="43" t="s">
        <v>705</v>
      </c>
      <c r="B317" s="43" t="s">
        <v>203</v>
      </c>
      <c r="C317" s="59" t="s">
        <v>682</v>
      </c>
      <c r="D317" s="59" t="s">
        <v>147</v>
      </c>
      <c r="E317" s="43" t="s">
        <v>899</v>
      </c>
      <c r="F317" s="43" t="s">
        <v>683</v>
      </c>
      <c r="G317" s="43" t="s">
        <v>684</v>
      </c>
      <c r="H317" s="43">
        <v>14000</v>
      </c>
      <c r="I317" s="60">
        <v>1929756.0319039999</v>
      </c>
      <c r="J317" s="43">
        <v>0</v>
      </c>
      <c r="K317" s="60">
        <v>168810.88095238095</v>
      </c>
      <c r="L317" s="46">
        <f t="shared" si="65"/>
        <v>0</v>
      </c>
      <c r="M317" s="43" t="s">
        <v>96</v>
      </c>
      <c r="N317" s="43">
        <v>69700</v>
      </c>
      <c r="O317" s="40" t="s">
        <v>101</v>
      </c>
    </row>
    <row r="318" spans="1:15" customFormat="1" ht="67.5" x14ac:dyDescent="0.25">
      <c r="A318" s="43" t="s">
        <v>705</v>
      </c>
      <c r="B318" s="43" t="s">
        <v>202</v>
      </c>
      <c r="C318" s="59" t="s">
        <v>148</v>
      </c>
      <c r="D318" s="59" t="s">
        <v>148</v>
      </c>
      <c r="E318" s="43" t="s">
        <v>704</v>
      </c>
      <c r="F318" s="43" t="s">
        <v>892</v>
      </c>
      <c r="G318" s="43" t="s">
        <v>98</v>
      </c>
      <c r="H318" s="43">
        <v>100</v>
      </c>
      <c r="I318" s="60">
        <f>I319+I322</f>
        <v>1581212.913239134</v>
      </c>
      <c r="J318" s="46">
        <v>37.316326530612244</v>
      </c>
      <c r="K318" s="60">
        <f>K319+K322</f>
        <v>351488.99617216107</v>
      </c>
      <c r="L318" s="46">
        <f t="shared" ref="L318:L321" si="66">(J318/H318)*100</f>
        <v>37.316326530612244</v>
      </c>
      <c r="M318" s="43" t="s">
        <v>96</v>
      </c>
      <c r="N318" s="43">
        <v>69700</v>
      </c>
      <c r="O318" s="40" t="s">
        <v>99</v>
      </c>
    </row>
    <row r="319" spans="1:15" customFormat="1" ht="56.25" x14ac:dyDescent="0.25">
      <c r="A319" s="43" t="s">
        <v>705</v>
      </c>
      <c r="B319" s="43" t="s">
        <v>75</v>
      </c>
      <c r="C319" s="59" t="s">
        <v>685</v>
      </c>
      <c r="D319" s="59" t="s">
        <v>148</v>
      </c>
      <c r="E319" s="43" t="s">
        <v>704</v>
      </c>
      <c r="F319" s="43" t="s">
        <v>893</v>
      </c>
      <c r="G319" s="43" t="s">
        <v>98</v>
      </c>
      <c r="H319" s="43">
        <v>100</v>
      </c>
      <c r="I319" s="60">
        <f>SUM(I320:I321)</f>
        <v>438077.00468827703</v>
      </c>
      <c r="J319" s="46">
        <v>0</v>
      </c>
      <c r="K319" s="60">
        <f>SUM(K320:K321)</f>
        <v>66912.064743589741</v>
      </c>
      <c r="L319" s="46">
        <f t="shared" si="66"/>
        <v>0</v>
      </c>
      <c r="M319" s="43" t="s">
        <v>96</v>
      </c>
      <c r="N319" s="43">
        <v>69700</v>
      </c>
      <c r="O319" s="40" t="s">
        <v>100</v>
      </c>
    </row>
    <row r="320" spans="1:15" customFormat="1" ht="56.25" x14ac:dyDescent="0.25">
      <c r="A320" s="43" t="s">
        <v>705</v>
      </c>
      <c r="B320" s="43" t="s">
        <v>74</v>
      </c>
      <c r="C320" s="59" t="s">
        <v>686</v>
      </c>
      <c r="D320" s="59" t="s">
        <v>148</v>
      </c>
      <c r="E320" s="43" t="s">
        <v>704</v>
      </c>
      <c r="F320" s="43" t="s">
        <v>688</v>
      </c>
      <c r="G320" s="43" t="s">
        <v>689</v>
      </c>
      <c r="H320" s="43">
        <v>2</v>
      </c>
      <c r="I320" s="60">
        <v>316885.697688277</v>
      </c>
      <c r="J320" s="43">
        <v>0</v>
      </c>
      <c r="K320" s="60">
        <v>45946.883076923077</v>
      </c>
      <c r="L320" s="46">
        <f t="shared" si="66"/>
        <v>0</v>
      </c>
      <c r="M320" s="43" t="s">
        <v>96</v>
      </c>
      <c r="N320" s="43">
        <v>69700</v>
      </c>
      <c r="O320" s="40" t="s">
        <v>101</v>
      </c>
    </row>
    <row r="321" spans="1:15" customFormat="1" ht="56.25" x14ac:dyDescent="0.25">
      <c r="A321" s="43" t="s">
        <v>705</v>
      </c>
      <c r="B321" s="43" t="s">
        <v>75</v>
      </c>
      <c r="C321" s="59" t="s">
        <v>778</v>
      </c>
      <c r="D321" s="59" t="s">
        <v>148</v>
      </c>
      <c r="E321" s="43" t="s">
        <v>704</v>
      </c>
      <c r="F321" s="43" t="s">
        <v>779</v>
      </c>
      <c r="G321" s="43" t="s">
        <v>315</v>
      </c>
      <c r="H321" s="43">
        <v>4</v>
      </c>
      <c r="I321" s="60">
        <v>121191.307</v>
      </c>
      <c r="J321" s="43">
        <v>0</v>
      </c>
      <c r="K321" s="60">
        <v>20965.181666666667</v>
      </c>
      <c r="L321" s="46">
        <f t="shared" si="66"/>
        <v>0</v>
      </c>
      <c r="M321" s="43" t="s">
        <v>96</v>
      </c>
      <c r="N321" s="43">
        <v>69700</v>
      </c>
      <c r="O321" s="40" t="s">
        <v>101</v>
      </c>
    </row>
    <row r="322" spans="1:15" customFormat="1" ht="56.25" x14ac:dyDescent="0.25">
      <c r="A322" s="43" t="s">
        <v>705</v>
      </c>
      <c r="B322" s="43" t="s">
        <v>202</v>
      </c>
      <c r="C322" s="59" t="s">
        <v>687</v>
      </c>
      <c r="D322" s="59" t="s">
        <v>148</v>
      </c>
      <c r="E322" s="43" t="s">
        <v>704</v>
      </c>
      <c r="F322" s="43" t="s">
        <v>905</v>
      </c>
      <c r="G322" s="43" t="s">
        <v>98</v>
      </c>
      <c r="H322" s="43">
        <v>100</v>
      </c>
      <c r="I322" s="60">
        <f>SUM(I323:I325)</f>
        <v>1143135.9085508571</v>
      </c>
      <c r="J322" s="46">
        <v>74.632653061224488</v>
      </c>
      <c r="K322" s="60">
        <f>SUM(K323:K325)</f>
        <v>284576.93142857135</v>
      </c>
      <c r="L322" s="46">
        <f t="shared" ref="L322:L325" si="67">(J322/H322)*100</f>
        <v>74.632653061224488</v>
      </c>
      <c r="M322" s="43" t="s">
        <v>96</v>
      </c>
      <c r="N322" s="43">
        <v>69700</v>
      </c>
      <c r="O322" s="40" t="s">
        <v>100</v>
      </c>
    </row>
    <row r="323" spans="1:15" customFormat="1" ht="56.25" x14ac:dyDescent="0.25">
      <c r="A323" s="43" t="s">
        <v>705</v>
      </c>
      <c r="B323" s="43" t="s">
        <v>202</v>
      </c>
      <c r="C323" s="59" t="s">
        <v>780</v>
      </c>
      <c r="D323" s="59" t="s">
        <v>148</v>
      </c>
      <c r="E323" s="43" t="s">
        <v>704</v>
      </c>
      <c r="F323" s="43" t="s">
        <v>783</v>
      </c>
      <c r="G323" s="43" t="s">
        <v>86</v>
      </c>
      <c r="H323" s="43">
        <v>490</v>
      </c>
      <c r="I323" s="60">
        <v>381045.30285028566</v>
      </c>
      <c r="J323" s="43">
        <v>146</v>
      </c>
      <c r="K323" s="60">
        <v>94858.977142857126</v>
      </c>
      <c r="L323" s="46">
        <f t="shared" si="67"/>
        <v>29.795918367346943</v>
      </c>
      <c r="M323" s="43" t="s">
        <v>96</v>
      </c>
      <c r="N323" s="43">
        <v>69700</v>
      </c>
      <c r="O323" s="40" t="s">
        <v>101</v>
      </c>
    </row>
    <row r="324" spans="1:15" customFormat="1" ht="56.25" x14ac:dyDescent="0.25">
      <c r="A324" s="43" t="s">
        <v>705</v>
      </c>
      <c r="B324" s="43" t="s">
        <v>202</v>
      </c>
      <c r="C324" s="59" t="s">
        <v>781</v>
      </c>
      <c r="D324" s="59" t="s">
        <v>148</v>
      </c>
      <c r="E324" s="43" t="s">
        <v>704</v>
      </c>
      <c r="F324" s="43" t="s">
        <v>784</v>
      </c>
      <c r="G324" s="43" t="s">
        <v>86</v>
      </c>
      <c r="H324" s="43">
        <v>15</v>
      </c>
      <c r="I324" s="60">
        <v>381045.30285028566</v>
      </c>
      <c r="J324" s="43">
        <v>14</v>
      </c>
      <c r="K324" s="60">
        <v>94858.977142857126</v>
      </c>
      <c r="L324" s="46">
        <f t="shared" si="67"/>
        <v>93.333333333333329</v>
      </c>
      <c r="M324" s="43" t="s">
        <v>96</v>
      </c>
      <c r="N324" s="43">
        <v>69700</v>
      </c>
      <c r="O324" s="40" t="s">
        <v>101</v>
      </c>
    </row>
    <row r="325" spans="1:15" customFormat="1" ht="56.25" x14ac:dyDescent="0.25">
      <c r="A325" s="43" t="s">
        <v>705</v>
      </c>
      <c r="B325" s="43" t="s">
        <v>202</v>
      </c>
      <c r="C325" s="59" t="s">
        <v>782</v>
      </c>
      <c r="D325" s="59" t="s">
        <v>148</v>
      </c>
      <c r="E325" s="43" t="s">
        <v>704</v>
      </c>
      <c r="F325" s="43" t="s">
        <v>785</v>
      </c>
      <c r="G325" s="43" t="s">
        <v>86</v>
      </c>
      <c r="H325" s="43">
        <v>1</v>
      </c>
      <c r="I325" s="60">
        <v>381045.30285028566</v>
      </c>
      <c r="J325" s="43">
        <v>1</v>
      </c>
      <c r="K325" s="60">
        <v>94858.977142857126</v>
      </c>
      <c r="L325" s="46">
        <f t="shared" si="67"/>
        <v>100</v>
      </c>
      <c r="M325" s="43" t="s">
        <v>96</v>
      </c>
      <c r="N325" s="43">
        <v>69700</v>
      </c>
      <c r="O325" s="40" t="s">
        <v>101</v>
      </c>
    </row>
    <row r="326" spans="1:15" customFormat="1" ht="78.75" x14ac:dyDescent="0.25">
      <c r="A326" s="43" t="s">
        <v>705</v>
      </c>
      <c r="B326" s="43" t="s">
        <v>202</v>
      </c>
      <c r="C326" s="59" t="s">
        <v>149</v>
      </c>
      <c r="D326" s="59" t="s">
        <v>149</v>
      </c>
      <c r="E326" s="43" t="s">
        <v>704</v>
      </c>
      <c r="F326" s="43" t="s">
        <v>894</v>
      </c>
      <c r="G326" s="43" t="s">
        <v>98</v>
      </c>
      <c r="H326" s="43">
        <v>100</v>
      </c>
      <c r="I326" s="60">
        <f>I327+I330</f>
        <v>1143135.9085508571</v>
      </c>
      <c r="J326" s="46">
        <v>6.25</v>
      </c>
      <c r="K326" s="60">
        <f>K327+K330</f>
        <v>284576.93142857135</v>
      </c>
      <c r="L326" s="46">
        <f t="shared" ref="L326:L329" si="68">(J326/H326)*100</f>
        <v>6.25</v>
      </c>
      <c r="M326" s="43" t="s">
        <v>96</v>
      </c>
      <c r="N326" s="43">
        <v>69700</v>
      </c>
      <c r="O326" s="40" t="s">
        <v>99</v>
      </c>
    </row>
    <row r="327" spans="1:15" customFormat="1" ht="56.25" x14ac:dyDescent="0.25">
      <c r="A327" s="43" t="s">
        <v>705</v>
      </c>
      <c r="B327" s="43" t="s">
        <v>202</v>
      </c>
      <c r="C327" s="59" t="s">
        <v>690</v>
      </c>
      <c r="D327" s="59" t="s">
        <v>149</v>
      </c>
      <c r="E327" s="43" t="s">
        <v>704</v>
      </c>
      <c r="F327" s="43" t="s">
        <v>895</v>
      </c>
      <c r="G327" s="43" t="s">
        <v>98</v>
      </c>
      <c r="H327" s="43">
        <v>100</v>
      </c>
      <c r="I327" s="60">
        <f>SUM(I328:I329)</f>
        <v>762090.60570057132</v>
      </c>
      <c r="J327" s="46">
        <v>12.5</v>
      </c>
      <c r="K327" s="60">
        <f>SUM(K328:K329)</f>
        <v>189717.95428571425</v>
      </c>
      <c r="L327" s="46">
        <f t="shared" si="68"/>
        <v>12.5</v>
      </c>
      <c r="M327" s="43" t="s">
        <v>96</v>
      </c>
      <c r="N327" s="43">
        <v>69700</v>
      </c>
      <c r="O327" s="40" t="s">
        <v>100</v>
      </c>
    </row>
    <row r="328" spans="1:15" customFormat="1" ht="56.25" x14ac:dyDescent="0.25">
      <c r="A328" s="43" t="s">
        <v>705</v>
      </c>
      <c r="B328" s="43" t="s">
        <v>202</v>
      </c>
      <c r="C328" s="59" t="s">
        <v>691</v>
      </c>
      <c r="D328" s="59" t="s">
        <v>149</v>
      </c>
      <c r="E328" s="43" t="s">
        <v>704</v>
      </c>
      <c r="F328" s="43" t="s">
        <v>695</v>
      </c>
      <c r="G328" s="43" t="s">
        <v>86</v>
      </c>
      <c r="H328" s="43">
        <v>12</v>
      </c>
      <c r="I328" s="60">
        <v>381045.30285028566</v>
      </c>
      <c r="J328" s="43">
        <v>0</v>
      </c>
      <c r="K328" s="60">
        <v>94858.977142857126</v>
      </c>
      <c r="L328" s="46">
        <f t="shared" si="68"/>
        <v>0</v>
      </c>
      <c r="M328" s="43" t="s">
        <v>96</v>
      </c>
      <c r="N328" s="43">
        <v>69700</v>
      </c>
      <c r="O328" s="40" t="s">
        <v>101</v>
      </c>
    </row>
    <row r="329" spans="1:15" customFormat="1" ht="56.25" x14ac:dyDescent="0.25">
      <c r="A329" s="43" t="s">
        <v>705</v>
      </c>
      <c r="B329" s="43" t="s">
        <v>202</v>
      </c>
      <c r="C329" s="59" t="s">
        <v>692</v>
      </c>
      <c r="D329" s="59" t="s">
        <v>149</v>
      </c>
      <c r="E329" s="43" t="s">
        <v>704</v>
      </c>
      <c r="F329" s="43" t="s">
        <v>696</v>
      </c>
      <c r="G329" s="43" t="s">
        <v>86</v>
      </c>
      <c r="H329" s="43">
        <v>12</v>
      </c>
      <c r="I329" s="60">
        <v>381045.30285028566</v>
      </c>
      <c r="J329" s="43">
        <v>3</v>
      </c>
      <c r="K329" s="60">
        <v>94858.977142857126</v>
      </c>
      <c r="L329" s="46">
        <f t="shared" si="68"/>
        <v>25</v>
      </c>
      <c r="M329" s="43" t="s">
        <v>96</v>
      </c>
      <c r="N329" s="43">
        <v>69700</v>
      </c>
      <c r="O329" s="40" t="s">
        <v>101</v>
      </c>
    </row>
    <row r="330" spans="1:15" customFormat="1" ht="56.25" x14ac:dyDescent="0.25">
      <c r="A330" s="43" t="s">
        <v>705</v>
      </c>
      <c r="B330" s="43" t="s">
        <v>202</v>
      </c>
      <c r="C330" s="59" t="s">
        <v>693</v>
      </c>
      <c r="D330" s="59" t="s">
        <v>149</v>
      </c>
      <c r="E330" s="43" t="s">
        <v>704</v>
      </c>
      <c r="F330" s="43" t="s">
        <v>896</v>
      </c>
      <c r="G330" s="43" t="s">
        <v>98</v>
      </c>
      <c r="H330" s="43">
        <v>100</v>
      </c>
      <c r="I330" s="60">
        <f>I331</f>
        <v>381045.30285028566</v>
      </c>
      <c r="J330" s="46">
        <v>0</v>
      </c>
      <c r="K330" s="60">
        <f>K331</f>
        <v>94858.977142857126</v>
      </c>
      <c r="L330" s="46">
        <f t="shared" ref="L330:L331" si="69">(J330/H330)*100</f>
        <v>0</v>
      </c>
      <c r="M330" s="43" t="s">
        <v>96</v>
      </c>
      <c r="N330" s="43">
        <v>69700</v>
      </c>
      <c r="O330" s="40" t="s">
        <v>100</v>
      </c>
    </row>
    <row r="331" spans="1:15" customFormat="1" ht="56.25" x14ac:dyDescent="0.25">
      <c r="A331" s="43" t="s">
        <v>705</v>
      </c>
      <c r="B331" s="43" t="s">
        <v>202</v>
      </c>
      <c r="C331" s="59" t="s">
        <v>694</v>
      </c>
      <c r="D331" s="59" t="s">
        <v>149</v>
      </c>
      <c r="E331" s="43" t="s">
        <v>704</v>
      </c>
      <c r="F331" s="43" t="s">
        <v>697</v>
      </c>
      <c r="G331" s="43" t="s">
        <v>239</v>
      </c>
      <c r="H331" s="43">
        <v>10</v>
      </c>
      <c r="I331" s="60">
        <v>381045.30285028566</v>
      </c>
      <c r="J331" s="43">
        <v>0</v>
      </c>
      <c r="K331" s="60">
        <v>94858.977142857126</v>
      </c>
      <c r="L331" s="46">
        <f t="shared" si="69"/>
        <v>0</v>
      </c>
      <c r="M331" s="43" t="s">
        <v>96</v>
      </c>
      <c r="N331" s="43">
        <v>69700</v>
      </c>
      <c r="O331" s="40" t="s">
        <v>101</v>
      </c>
    </row>
    <row r="332" spans="1:15" customFormat="1" ht="90" x14ac:dyDescent="0.25">
      <c r="A332" s="43" t="s">
        <v>705</v>
      </c>
      <c r="B332" s="43" t="s">
        <v>91</v>
      </c>
      <c r="C332" s="59" t="s">
        <v>150</v>
      </c>
      <c r="D332" s="59" t="s">
        <v>150</v>
      </c>
      <c r="E332" s="43" t="s">
        <v>704</v>
      </c>
      <c r="F332" s="43" t="s">
        <v>897</v>
      </c>
      <c r="G332" s="43" t="s">
        <v>98</v>
      </c>
      <c r="H332" s="43">
        <v>100</v>
      </c>
      <c r="I332" s="60">
        <f>I333+I335</f>
        <v>12781732.371000001</v>
      </c>
      <c r="J332" s="46">
        <v>31.166666666666664</v>
      </c>
      <c r="K332" s="60">
        <f>K333+K335</f>
        <v>3858983.043000001</v>
      </c>
      <c r="L332" s="46">
        <f t="shared" ref="L332:L337" si="70">(J332/H332)*100</f>
        <v>31.166666666666664</v>
      </c>
      <c r="M332" s="43" t="s">
        <v>96</v>
      </c>
      <c r="N332" s="43">
        <v>69700</v>
      </c>
      <c r="O332" s="40" t="s">
        <v>99</v>
      </c>
    </row>
    <row r="333" spans="1:15" customFormat="1" ht="67.5" x14ac:dyDescent="0.25">
      <c r="A333" s="43" t="s">
        <v>705</v>
      </c>
      <c r="B333" s="43" t="s">
        <v>91</v>
      </c>
      <c r="C333" s="59" t="s">
        <v>698</v>
      </c>
      <c r="D333" s="59" t="s">
        <v>150</v>
      </c>
      <c r="E333" s="43" t="s">
        <v>706</v>
      </c>
      <c r="F333" s="43" t="s">
        <v>898</v>
      </c>
      <c r="G333" s="43" t="s">
        <v>98</v>
      </c>
      <c r="H333" s="43">
        <v>100</v>
      </c>
      <c r="I333" s="60">
        <f>I334</f>
        <v>4260577.4570000004</v>
      </c>
      <c r="J333" s="46">
        <v>0</v>
      </c>
      <c r="K333" s="60">
        <f>K334</f>
        <v>1286327.6810000003</v>
      </c>
      <c r="L333" s="46">
        <f t="shared" si="70"/>
        <v>0</v>
      </c>
      <c r="M333" s="43" t="s">
        <v>96</v>
      </c>
      <c r="N333" s="43">
        <v>69700</v>
      </c>
      <c r="O333" s="40" t="s">
        <v>100</v>
      </c>
    </row>
    <row r="334" spans="1:15" customFormat="1" ht="67.5" x14ac:dyDescent="0.25">
      <c r="A334" s="43" t="s">
        <v>705</v>
      </c>
      <c r="B334" s="43" t="s">
        <v>91</v>
      </c>
      <c r="C334" s="59" t="s">
        <v>699</v>
      </c>
      <c r="D334" s="59" t="s">
        <v>150</v>
      </c>
      <c r="E334" s="43" t="s">
        <v>706</v>
      </c>
      <c r="F334" s="43" t="s">
        <v>701</v>
      </c>
      <c r="G334" s="43" t="s">
        <v>86</v>
      </c>
      <c r="H334" s="43">
        <v>4</v>
      </c>
      <c r="I334" s="60">
        <v>4260577.4570000004</v>
      </c>
      <c r="J334" s="43">
        <v>0</v>
      </c>
      <c r="K334" s="60">
        <v>1286327.6810000003</v>
      </c>
      <c r="L334" s="46">
        <f t="shared" si="70"/>
        <v>0</v>
      </c>
      <c r="M334" s="43" t="s">
        <v>96</v>
      </c>
      <c r="N334" s="43">
        <v>69700</v>
      </c>
      <c r="O334" s="40" t="s">
        <v>101</v>
      </c>
    </row>
    <row r="335" spans="1:15" customFormat="1" ht="67.5" x14ac:dyDescent="0.25">
      <c r="A335" s="43" t="s">
        <v>705</v>
      </c>
      <c r="B335" s="43" t="s">
        <v>91</v>
      </c>
      <c r="C335" s="59" t="s">
        <v>906</v>
      </c>
      <c r="D335" s="59" t="s">
        <v>150</v>
      </c>
      <c r="E335" s="43" t="s">
        <v>706</v>
      </c>
      <c r="F335" s="43" t="s">
        <v>907</v>
      </c>
      <c r="G335" s="43" t="s">
        <v>98</v>
      </c>
      <c r="H335" s="43">
        <v>100</v>
      </c>
      <c r="I335" s="60">
        <f>SUM(I336:I337)</f>
        <v>8521154.9140000008</v>
      </c>
      <c r="J335" s="46">
        <v>62.333333333333329</v>
      </c>
      <c r="K335" s="60">
        <f>SUM(K336:K337)</f>
        <v>2572655.3620000007</v>
      </c>
      <c r="L335" s="46"/>
      <c r="M335" s="43"/>
      <c r="N335" s="43"/>
      <c r="O335" s="40"/>
    </row>
    <row r="336" spans="1:15" customFormat="1" ht="67.5" x14ac:dyDescent="0.25">
      <c r="A336" s="43" t="s">
        <v>705</v>
      </c>
      <c r="B336" s="43" t="s">
        <v>91</v>
      </c>
      <c r="C336" s="59" t="s">
        <v>700</v>
      </c>
      <c r="D336" s="59" t="s">
        <v>150</v>
      </c>
      <c r="E336" s="43" t="s">
        <v>706</v>
      </c>
      <c r="F336" s="43" t="s">
        <v>702</v>
      </c>
      <c r="G336" s="43" t="s">
        <v>703</v>
      </c>
      <c r="H336" s="43">
        <v>300</v>
      </c>
      <c r="I336" s="60">
        <v>4260577.4570000004</v>
      </c>
      <c r="J336" s="43">
        <v>187</v>
      </c>
      <c r="K336" s="60">
        <v>1286327.6810000003</v>
      </c>
      <c r="L336" s="46">
        <f t="shared" si="70"/>
        <v>62.333333333333329</v>
      </c>
      <c r="M336" s="43" t="s">
        <v>96</v>
      </c>
      <c r="N336" s="43">
        <v>69700</v>
      </c>
      <c r="O336" s="40" t="s">
        <v>101</v>
      </c>
    </row>
    <row r="337" spans="1:15" customFormat="1" ht="67.5" x14ac:dyDescent="0.25">
      <c r="A337" s="43" t="s">
        <v>705</v>
      </c>
      <c r="B337" s="43" t="s">
        <v>91</v>
      </c>
      <c r="C337" s="59" t="s">
        <v>786</v>
      </c>
      <c r="D337" s="59" t="s">
        <v>150</v>
      </c>
      <c r="E337" s="43" t="s">
        <v>706</v>
      </c>
      <c r="F337" s="43" t="s">
        <v>787</v>
      </c>
      <c r="G337" s="43" t="s">
        <v>87</v>
      </c>
      <c r="H337" s="43">
        <v>30</v>
      </c>
      <c r="I337" s="60">
        <v>4260577.4570000004</v>
      </c>
      <c r="J337" s="43">
        <v>0</v>
      </c>
      <c r="K337" s="60">
        <v>1286327.6810000003</v>
      </c>
      <c r="L337" s="46">
        <f t="shared" si="70"/>
        <v>0</v>
      </c>
      <c r="M337" s="43" t="s">
        <v>96</v>
      </c>
      <c r="N337" s="43">
        <v>69700</v>
      </c>
      <c r="O337" s="40" t="s">
        <v>101</v>
      </c>
    </row>
    <row r="338" spans="1:15" customFormat="1" x14ac:dyDescent="0.25">
      <c r="A338" s="41"/>
      <c r="B338" s="40"/>
      <c r="C338" s="40"/>
      <c r="D338" s="40"/>
      <c r="E338" s="40"/>
      <c r="F338" s="40"/>
      <c r="G338" s="40"/>
      <c r="H338" s="40"/>
      <c r="I338" s="58">
        <f>((SUM(I8:I337)/3))</f>
        <v>211427652.00312033</v>
      </c>
      <c r="J338" s="40"/>
      <c r="K338" s="58">
        <f>((SUM(K8:K337)/3))</f>
        <v>44890392.95000001</v>
      </c>
      <c r="L338" s="40"/>
      <c r="M338" s="40"/>
      <c r="N338" s="40"/>
      <c r="O338" s="40"/>
    </row>
    <row r="339" spans="1:15" customFormat="1" x14ac:dyDescent="0.25">
      <c r="A339" s="41"/>
      <c r="B339" s="40"/>
      <c r="C339" s="40"/>
      <c r="D339" s="40"/>
      <c r="E339" s="40"/>
      <c r="F339" s="40"/>
      <c r="G339" s="40"/>
      <c r="H339" s="40"/>
      <c r="I339" s="42"/>
      <c r="J339" s="40"/>
      <c r="K339" s="42"/>
      <c r="L339" s="40"/>
      <c r="M339" s="40"/>
      <c r="N339" s="40"/>
      <c r="O339" s="40"/>
    </row>
    <row r="340" spans="1:15" customFormat="1" x14ac:dyDescent="0.25">
      <c r="A340" s="41"/>
      <c r="B340" s="40"/>
      <c r="L340" s="30"/>
      <c r="O340" s="40"/>
    </row>
    <row r="341" spans="1:15" ht="15" customHeight="1" x14ac:dyDescent="0.25">
      <c r="A341" s="56"/>
      <c r="B341" s="56"/>
      <c r="C341" s="53"/>
      <c r="D341" s="49" t="s">
        <v>46</v>
      </c>
      <c r="E341" s="49"/>
      <c r="F341" s="54"/>
      <c r="G341" s="49" t="s">
        <v>46</v>
      </c>
      <c r="H341" s="49"/>
      <c r="I341" s="54"/>
      <c r="J341" s="49" t="s">
        <v>46</v>
      </c>
      <c r="K341" s="49"/>
      <c r="L341" s="54"/>
      <c r="M341" s="49" t="s">
        <v>46</v>
      </c>
      <c r="N341" s="49"/>
      <c r="O341" s="56"/>
    </row>
    <row r="342" spans="1:15" x14ac:dyDescent="0.25">
      <c r="A342" s="56"/>
      <c r="B342" s="56"/>
      <c r="C342" s="53"/>
      <c r="D342" s="49" t="s">
        <v>908</v>
      </c>
      <c r="E342" s="49"/>
      <c r="F342" s="54"/>
      <c r="G342" s="49"/>
      <c r="H342" s="49"/>
      <c r="I342" s="54" t="s">
        <v>910</v>
      </c>
      <c r="K342" s="49"/>
      <c r="L342" s="54"/>
      <c r="M342" s="49" t="s">
        <v>103</v>
      </c>
      <c r="N342" s="49"/>
      <c r="O342" s="56"/>
    </row>
    <row r="343" spans="1:15" x14ac:dyDescent="0.25">
      <c r="A343" s="56"/>
      <c r="B343" s="56"/>
      <c r="C343" s="53"/>
      <c r="D343" s="50" t="s">
        <v>909</v>
      </c>
      <c r="E343" s="50"/>
      <c r="F343" s="54"/>
      <c r="G343" s="50" t="s">
        <v>48</v>
      </c>
      <c r="H343" s="50"/>
      <c r="I343" s="54"/>
      <c r="J343" s="50" t="s">
        <v>49</v>
      </c>
      <c r="K343" s="50"/>
      <c r="L343" s="54"/>
      <c r="M343" s="50" t="s">
        <v>50</v>
      </c>
      <c r="N343" s="50"/>
      <c r="O343" s="56"/>
    </row>
    <row r="344" spans="1:15" x14ac:dyDescent="0.25">
      <c r="A344" s="56"/>
      <c r="B344" s="56"/>
      <c r="C344" s="54"/>
      <c r="D344" s="54"/>
      <c r="E344" s="54"/>
      <c r="F344" s="54"/>
      <c r="G344" s="54"/>
      <c r="H344" s="54"/>
      <c r="I344" s="54"/>
      <c r="J344" s="49"/>
      <c r="K344" s="49"/>
      <c r="L344" s="54"/>
      <c r="M344" s="54"/>
      <c r="N344" s="54"/>
      <c r="O344" s="56"/>
    </row>
    <row r="345" spans="1:15" x14ac:dyDescent="0.25">
      <c r="A345" s="56"/>
      <c r="B345" s="56"/>
      <c r="C345" s="54"/>
      <c r="D345" s="54"/>
      <c r="E345" s="54"/>
      <c r="F345" s="54"/>
      <c r="G345" s="54"/>
      <c r="H345" s="54"/>
      <c r="I345" s="54"/>
      <c r="J345" s="54"/>
      <c r="K345" s="54"/>
      <c r="L345" s="54"/>
      <c r="M345" s="54"/>
      <c r="N345" s="54"/>
      <c r="O345" s="56"/>
    </row>
    <row r="346" spans="1:15" x14ac:dyDescent="0.25">
      <c r="A346" s="56"/>
      <c r="B346" s="56"/>
      <c r="D346" s="49"/>
      <c r="E346" s="49" t="s">
        <v>52</v>
      </c>
      <c r="F346" s="49"/>
      <c r="G346" s="49"/>
      <c r="H346" s="49"/>
      <c r="I346" s="49"/>
      <c r="J346" s="49"/>
      <c r="K346" s="49"/>
      <c r="L346" s="49"/>
      <c r="M346" s="49"/>
      <c r="N346" s="49"/>
      <c r="O346" s="56"/>
    </row>
    <row r="347" spans="1:15" x14ac:dyDescent="0.25">
      <c r="A347" s="56"/>
      <c r="B347" s="56"/>
      <c r="O347" s="56"/>
    </row>
    <row r="348" spans="1:15" x14ac:dyDescent="0.25">
      <c r="A348" s="56"/>
      <c r="B348" s="56"/>
      <c r="C348" s="56"/>
      <c r="D348" s="56"/>
      <c r="E348" s="56"/>
      <c r="F348" s="56"/>
      <c r="G348" s="56"/>
      <c r="H348" s="56"/>
      <c r="I348" s="56"/>
      <c r="J348" s="56"/>
      <c r="K348" s="56"/>
      <c r="L348" s="56"/>
      <c r="M348" s="56"/>
      <c r="N348" s="56"/>
      <c r="O348" s="56"/>
    </row>
    <row r="349" spans="1:15" x14ac:dyDescent="0.25">
      <c r="A349" s="56"/>
      <c r="B349" s="56"/>
      <c r="C349" s="56"/>
      <c r="D349" s="56"/>
      <c r="E349" s="56"/>
      <c r="F349" s="56"/>
      <c r="G349" s="56"/>
      <c r="H349" s="56"/>
      <c r="I349" s="56"/>
      <c r="J349" s="56"/>
      <c r="K349" s="56"/>
      <c r="L349" s="56"/>
      <c r="M349" s="56"/>
      <c r="N349" s="56"/>
      <c r="O349" s="56"/>
    </row>
    <row r="350" spans="1:15" x14ac:dyDescent="0.25">
      <c r="A350" s="56"/>
      <c r="B350" s="56"/>
      <c r="C350" s="56"/>
      <c r="D350" s="56"/>
      <c r="E350" s="56"/>
      <c r="F350" s="56"/>
      <c r="G350" s="56"/>
      <c r="H350" s="56"/>
      <c r="I350" s="56"/>
      <c r="J350" s="56"/>
      <c r="K350" s="56"/>
      <c r="L350" s="56"/>
      <c r="M350" s="56"/>
      <c r="N350" s="56"/>
      <c r="O350" s="56"/>
    </row>
    <row r="351" spans="1:15" x14ac:dyDescent="0.25">
      <c r="A351" s="56"/>
      <c r="B351" s="56"/>
      <c r="C351" s="56"/>
      <c r="D351" s="56"/>
      <c r="E351" s="56"/>
      <c r="F351" s="56"/>
      <c r="G351" s="56"/>
      <c r="H351" s="56"/>
      <c r="I351" s="56"/>
      <c r="J351" s="56" t="s">
        <v>911</v>
      </c>
      <c r="K351" s="56"/>
      <c r="L351" s="56"/>
      <c r="M351" s="56"/>
      <c r="N351" s="56"/>
      <c r="O351" s="56"/>
    </row>
    <row r="352" spans="1:15" x14ac:dyDescent="0.25">
      <c r="A352" s="56"/>
      <c r="B352" s="56"/>
      <c r="C352" s="56"/>
      <c r="D352" s="56"/>
      <c r="E352" s="56"/>
      <c r="F352" s="56"/>
      <c r="G352" s="56"/>
      <c r="H352" s="56"/>
      <c r="I352" s="56"/>
      <c r="J352" s="56"/>
      <c r="K352" s="56"/>
      <c r="L352" s="56"/>
      <c r="M352" s="56"/>
      <c r="N352" s="56"/>
      <c r="O352" s="56"/>
    </row>
    <row r="353" spans="1:15" x14ac:dyDescent="0.25">
      <c r="A353" s="56"/>
      <c r="B353" s="56"/>
      <c r="C353" s="56"/>
      <c r="D353" s="56"/>
      <c r="E353" s="56"/>
      <c r="F353" s="56"/>
      <c r="G353" s="56"/>
      <c r="H353" s="56"/>
      <c r="I353" s="56"/>
      <c r="J353" s="56"/>
      <c r="K353" s="56"/>
      <c r="L353" s="56"/>
      <c r="M353" s="56"/>
      <c r="N353" s="56"/>
      <c r="O353" s="56"/>
    </row>
    <row r="354" spans="1:15" x14ac:dyDescent="0.25">
      <c r="A354" s="56"/>
      <c r="B354" s="56"/>
      <c r="C354" s="56"/>
      <c r="D354" s="56"/>
      <c r="E354" s="56"/>
      <c r="F354" s="56"/>
      <c r="G354" s="56"/>
      <c r="H354" s="56"/>
      <c r="I354" s="56"/>
      <c r="J354" s="56"/>
      <c r="K354" s="56"/>
      <c r="L354" s="56"/>
      <c r="M354" s="56"/>
      <c r="N354" s="56"/>
      <c r="O354" s="56"/>
    </row>
    <row r="355" spans="1:15" x14ac:dyDescent="0.25">
      <c r="A355" s="56"/>
      <c r="B355" s="56"/>
      <c r="C355" s="56"/>
      <c r="D355" s="56"/>
      <c r="E355" s="56"/>
      <c r="F355" s="56"/>
      <c r="G355" s="56"/>
      <c r="H355" s="56"/>
      <c r="I355" s="56"/>
      <c r="J355" s="56"/>
      <c r="K355" s="56"/>
      <c r="L355" s="56"/>
      <c r="M355" s="56"/>
      <c r="N355" s="56"/>
      <c r="O355" s="56"/>
    </row>
    <row r="356" spans="1:15" x14ac:dyDescent="0.25">
      <c r="A356" s="56"/>
      <c r="B356" s="56"/>
      <c r="C356" s="56"/>
      <c r="D356" s="56"/>
      <c r="E356" s="56"/>
      <c r="F356" s="56"/>
      <c r="G356" s="56"/>
      <c r="H356" s="56"/>
      <c r="I356" s="56"/>
      <c r="J356" s="56"/>
      <c r="K356" s="56"/>
      <c r="L356" s="56"/>
      <c r="M356" s="56"/>
      <c r="N356" s="56"/>
      <c r="O356" s="56"/>
    </row>
    <row r="357" spans="1:15" x14ac:dyDescent="0.25">
      <c r="A357" s="56"/>
      <c r="B357" s="56"/>
      <c r="C357" s="56"/>
      <c r="D357" s="56"/>
      <c r="E357" s="56"/>
      <c r="F357" s="56"/>
      <c r="G357" s="56"/>
      <c r="H357" s="56"/>
      <c r="I357" s="56"/>
      <c r="J357" s="56"/>
      <c r="K357" s="56"/>
      <c r="L357" s="56"/>
      <c r="M357" s="56"/>
      <c r="N357" s="56"/>
      <c r="O357" s="56"/>
    </row>
    <row r="358" spans="1:15" x14ac:dyDescent="0.25">
      <c r="A358" s="56"/>
      <c r="B358" s="56"/>
      <c r="C358" s="56"/>
      <c r="D358" s="56"/>
      <c r="E358" s="56"/>
      <c r="F358" s="56"/>
      <c r="G358" s="56"/>
      <c r="H358" s="56"/>
      <c r="I358" s="56"/>
      <c r="J358" s="56"/>
      <c r="K358" s="56"/>
      <c r="L358" s="56"/>
      <c r="M358" s="56"/>
      <c r="N358" s="56"/>
      <c r="O358" s="56"/>
    </row>
    <row r="359" spans="1:15" x14ac:dyDescent="0.25">
      <c r="A359" s="56"/>
      <c r="B359" s="56"/>
      <c r="C359" s="56"/>
      <c r="D359" s="56"/>
      <c r="E359" s="56"/>
      <c r="F359" s="56"/>
      <c r="G359" s="56"/>
      <c r="H359" s="56"/>
      <c r="I359" s="56"/>
      <c r="J359" s="56"/>
      <c r="K359" s="56"/>
      <c r="L359" s="56"/>
      <c r="M359" s="56"/>
      <c r="N359" s="56"/>
      <c r="O359" s="56"/>
    </row>
    <row r="360" spans="1:15" x14ac:dyDescent="0.25">
      <c r="A360" s="56"/>
      <c r="B360" s="56"/>
      <c r="C360" s="56"/>
      <c r="D360" s="56"/>
      <c r="E360" s="56"/>
      <c r="F360" s="56"/>
      <c r="G360" s="56"/>
      <c r="H360" s="56"/>
      <c r="I360" s="56"/>
      <c r="J360" s="56"/>
      <c r="K360" s="56"/>
      <c r="L360" s="56"/>
      <c r="M360" s="56"/>
      <c r="N360" s="56"/>
      <c r="O360" s="56"/>
    </row>
    <row r="361" spans="1:15" x14ac:dyDescent="0.25">
      <c r="A361" s="56"/>
      <c r="B361" s="56"/>
      <c r="C361" s="56"/>
      <c r="D361" s="56"/>
      <c r="E361" s="56"/>
      <c r="F361" s="56"/>
      <c r="G361" s="56"/>
      <c r="H361" s="56"/>
      <c r="I361" s="56"/>
      <c r="J361" s="56"/>
      <c r="K361" s="56"/>
      <c r="L361" s="56"/>
      <c r="M361" s="56"/>
      <c r="N361" s="56"/>
      <c r="O361" s="56"/>
    </row>
    <row r="362" spans="1:15" x14ac:dyDescent="0.25">
      <c r="A362" s="56"/>
      <c r="B362" s="56"/>
      <c r="C362" s="56"/>
      <c r="D362" s="56"/>
      <c r="E362" s="56"/>
      <c r="F362" s="56"/>
      <c r="G362" s="56"/>
      <c r="H362" s="56"/>
      <c r="I362" s="56"/>
      <c r="J362" s="56"/>
      <c r="K362" s="56"/>
      <c r="L362" s="56"/>
      <c r="M362" s="56"/>
      <c r="N362" s="56"/>
      <c r="O362" s="56"/>
    </row>
    <row r="363" spans="1:15" x14ac:dyDescent="0.25">
      <c r="A363" s="56"/>
      <c r="B363" s="56"/>
      <c r="C363" s="56"/>
      <c r="D363" s="56"/>
      <c r="E363" s="56"/>
      <c r="F363" s="56"/>
      <c r="G363" s="56"/>
      <c r="H363" s="56"/>
      <c r="I363" s="56"/>
      <c r="J363" s="56"/>
      <c r="K363" s="56"/>
      <c r="L363" s="56"/>
      <c r="M363" s="56"/>
      <c r="N363" s="56"/>
      <c r="O363" s="56"/>
    </row>
    <row r="364" spans="1:15" x14ac:dyDescent="0.25">
      <c r="A364" s="56"/>
      <c r="B364" s="56"/>
      <c r="C364" s="56"/>
      <c r="D364" s="56"/>
      <c r="E364" s="56"/>
      <c r="F364" s="56"/>
      <c r="G364" s="56"/>
      <c r="H364" s="56"/>
      <c r="I364" s="56"/>
      <c r="J364" s="56"/>
      <c r="K364" s="56"/>
      <c r="L364" s="56"/>
      <c r="M364" s="56"/>
      <c r="N364" s="56"/>
      <c r="O364" s="56"/>
    </row>
    <row r="365" spans="1:15" x14ac:dyDescent="0.25">
      <c r="A365" s="56"/>
      <c r="B365" s="56"/>
      <c r="C365" s="56"/>
      <c r="D365" s="56"/>
      <c r="E365" s="56"/>
      <c r="F365" s="56"/>
      <c r="G365" s="56"/>
      <c r="H365" s="56"/>
      <c r="I365" s="56"/>
      <c r="J365" s="56"/>
      <c r="K365" s="56"/>
      <c r="L365" s="56"/>
      <c r="M365" s="56"/>
      <c r="N365" s="56"/>
      <c r="O365" s="56"/>
    </row>
    <row r="366" spans="1:15" x14ac:dyDescent="0.25">
      <c r="A366" s="56"/>
      <c r="B366" s="56"/>
      <c r="C366" s="56"/>
      <c r="D366" s="56"/>
      <c r="E366" s="56"/>
      <c r="F366" s="56"/>
      <c r="G366" s="56"/>
      <c r="H366" s="56"/>
      <c r="I366" s="56"/>
      <c r="J366" s="56"/>
      <c r="K366" s="56"/>
      <c r="L366" s="56"/>
      <c r="M366" s="56"/>
      <c r="N366" s="56"/>
      <c r="O366" s="56"/>
    </row>
    <row r="367" spans="1:15" x14ac:dyDescent="0.25">
      <c r="A367" s="56"/>
      <c r="B367" s="56"/>
      <c r="C367" s="56"/>
      <c r="D367" s="56"/>
      <c r="E367" s="56"/>
      <c r="F367" s="56"/>
      <c r="G367" s="56"/>
      <c r="H367" s="56"/>
      <c r="I367" s="56"/>
      <c r="J367" s="56"/>
      <c r="K367" s="56"/>
      <c r="L367" s="56"/>
      <c r="M367" s="56"/>
      <c r="N367" s="56"/>
      <c r="O367" s="56"/>
    </row>
    <row r="368" spans="1:15" x14ac:dyDescent="0.25">
      <c r="A368" s="56"/>
      <c r="B368" s="56"/>
      <c r="C368" s="56"/>
      <c r="D368" s="56"/>
      <c r="E368" s="56"/>
      <c r="F368" s="56"/>
      <c r="G368" s="56"/>
      <c r="H368" s="56"/>
      <c r="I368" s="56"/>
      <c r="J368" s="56"/>
      <c r="K368" s="56"/>
      <c r="L368" s="56"/>
      <c r="M368" s="56"/>
      <c r="N368" s="56"/>
      <c r="O368" s="56"/>
    </row>
    <row r="369" spans="1:15" x14ac:dyDescent="0.25">
      <c r="A369" s="56"/>
      <c r="B369" s="56"/>
      <c r="C369" s="56"/>
      <c r="D369" s="56"/>
      <c r="E369" s="56"/>
      <c r="F369" s="56"/>
      <c r="G369" s="56"/>
      <c r="H369" s="56"/>
      <c r="I369" s="56"/>
      <c r="J369" s="56"/>
      <c r="K369" s="56"/>
      <c r="L369" s="56"/>
      <c r="M369" s="56"/>
      <c r="N369" s="56"/>
      <c r="O369" s="56"/>
    </row>
    <row r="370" spans="1:15" x14ac:dyDescent="0.25">
      <c r="A370" s="56"/>
      <c r="B370" s="56"/>
      <c r="C370" s="56"/>
      <c r="D370" s="56"/>
      <c r="E370" s="56"/>
      <c r="F370" s="56"/>
      <c r="G370" s="56"/>
      <c r="H370" s="56"/>
      <c r="I370" s="56"/>
      <c r="J370" s="56"/>
      <c r="K370" s="56"/>
      <c r="L370" s="56"/>
      <c r="M370" s="56"/>
      <c r="N370" s="56"/>
      <c r="O370" s="56"/>
    </row>
    <row r="371" spans="1:15" x14ac:dyDescent="0.25">
      <c r="A371" s="56"/>
      <c r="B371" s="56"/>
      <c r="C371" s="56"/>
      <c r="D371" s="56"/>
      <c r="E371" s="56"/>
      <c r="F371" s="56"/>
      <c r="G371" s="56"/>
      <c r="H371" s="56"/>
      <c r="I371" s="56"/>
      <c r="J371" s="56"/>
      <c r="K371" s="56"/>
      <c r="L371" s="56"/>
      <c r="M371" s="56"/>
      <c r="N371" s="56"/>
      <c r="O371" s="56"/>
    </row>
    <row r="372" spans="1:15" x14ac:dyDescent="0.25">
      <c r="A372" s="56"/>
      <c r="B372" s="56"/>
      <c r="C372" s="56"/>
      <c r="D372" s="56"/>
      <c r="E372" s="56"/>
      <c r="F372" s="56"/>
      <c r="G372" s="56"/>
      <c r="H372" s="56"/>
      <c r="I372" s="56"/>
      <c r="J372" s="56"/>
      <c r="K372" s="56"/>
      <c r="L372" s="56"/>
      <c r="M372" s="56"/>
      <c r="N372" s="56"/>
      <c r="O372" s="56"/>
    </row>
    <row r="373" spans="1:15" x14ac:dyDescent="0.25">
      <c r="A373" s="56"/>
      <c r="B373" s="56"/>
      <c r="C373" s="56"/>
      <c r="D373" s="56"/>
      <c r="E373" s="56"/>
      <c r="F373" s="56"/>
      <c r="G373" s="56"/>
      <c r="H373" s="56"/>
      <c r="I373" s="56"/>
      <c r="J373" s="56"/>
      <c r="K373" s="56"/>
      <c r="L373" s="56"/>
      <c r="M373" s="56"/>
      <c r="N373" s="56"/>
      <c r="O373" s="56"/>
    </row>
    <row r="374" spans="1:15" x14ac:dyDescent="0.25">
      <c r="A374" s="56"/>
      <c r="B374" s="56"/>
      <c r="C374" s="56"/>
      <c r="D374" s="56"/>
      <c r="E374" s="56"/>
      <c r="F374" s="56"/>
      <c r="G374" s="56"/>
      <c r="H374" s="56"/>
      <c r="I374" s="56"/>
      <c r="J374" s="56"/>
      <c r="K374" s="56"/>
      <c r="L374" s="56"/>
      <c r="M374" s="56"/>
      <c r="N374" s="56"/>
      <c r="O374" s="56"/>
    </row>
    <row r="375" spans="1:15" x14ac:dyDescent="0.25">
      <c r="A375" s="56"/>
      <c r="B375" s="56"/>
      <c r="C375" s="56"/>
      <c r="D375" s="56"/>
      <c r="E375" s="56"/>
      <c r="F375" s="56"/>
      <c r="G375" s="56"/>
      <c r="H375" s="56"/>
      <c r="I375" s="56"/>
      <c r="J375" s="56"/>
      <c r="K375" s="56"/>
      <c r="L375" s="56"/>
      <c r="M375" s="56"/>
      <c r="N375" s="56"/>
      <c r="O375" s="56"/>
    </row>
    <row r="376" spans="1:15" x14ac:dyDescent="0.25">
      <c r="A376" s="56"/>
      <c r="B376" s="56"/>
      <c r="C376" s="56"/>
      <c r="D376" s="56"/>
      <c r="E376" s="56"/>
      <c r="F376" s="56"/>
      <c r="G376" s="56"/>
      <c r="H376" s="56"/>
      <c r="I376" s="56"/>
      <c r="J376" s="56"/>
      <c r="K376" s="56"/>
      <c r="L376" s="56"/>
      <c r="M376" s="56"/>
      <c r="N376" s="56"/>
      <c r="O376" s="56"/>
    </row>
    <row r="377" spans="1:15" x14ac:dyDescent="0.25">
      <c r="A377" s="56"/>
      <c r="B377" s="56"/>
      <c r="C377" s="56"/>
      <c r="D377" s="56"/>
      <c r="E377" s="56"/>
      <c r="F377" s="56"/>
      <c r="G377" s="56"/>
      <c r="H377" s="56"/>
      <c r="I377" s="56"/>
      <c r="J377" s="56"/>
      <c r="K377" s="56"/>
      <c r="L377" s="56"/>
      <c r="M377" s="56"/>
      <c r="N377" s="56"/>
      <c r="O377" s="56"/>
    </row>
    <row r="378" spans="1:15" x14ac:dyDescent="0.25">
      <c r="A378" s="56"/>
      <c r="B378" s="56"/>
      <c r="C378" s="56"/>
      <c r="D378" s="56"/>
      <c r="E378" s="56"/>
      <c r="F378" s="56"/>
      <c r="G378" s="56"/>
      <c r="H378" s="56"/>
      <c r="I378" s="56"/>
      <c r="J378" s="56"/>
      <c r="K378" s="56"/>
      <c r="L378" s="56"/>
      <c r="M378" s="56"/>
      <c r="N378" s="56"/>
      <c r="O378" s="56"/>
    </row>
    <row r="379" spans="1:15" x14ac:dyDescent="0.25">
      <c r="A379" s="56"/>
      <c r="B379" s="56"/>
      <c r="C379" s="56"/>
      <c r="D379" s="56"/>
      <c r="E379" s="56"/>
      <c r="F379" s="56"/>
      <c r="G379" s="56"/>
      <c r="H379" s="56"/>
      <c r="I379" s="56"/>
      <c r="J379" s="56"/>
      <c r="K379" s="56"/>
      <c r="L379" s="56"/>
      <c r="M379" s="56"/>
      <c r="N379" s="56"/>
      <c r="O379" s="56"/>
    </row>
    <row r="380" spans="1:15" x14ac:dyDescent="0.25">
      <c r="A380" s="56"/>
      <c r="B380" s="56"/>
      <c r="C380" s="56"/>
      <c r="D380" s="56"/>
      <c r="E380" s="56"/>
      <c r="F380" s="56"/>
      <c r="G380" s="56"/>
      <c r="H380" s="56"/>
      <c r="I380" s="56"/>
      <c r="J380" s="56"/>
      <c r="K380" s="56"/>
      <c r="L380" s="56"/>
      <c r="M380" s="56"/>
      <c r="N380" s="56"/>
      <c r="O380" s="56"/>
    </row>
    <row r="381" spans="1:15" x14ac:dyDescent="0.25">
      <c r="A381" s="56"/>
      <c r="B381" s="56"/>
      <c r="C381" s="56"/>
      <c r="D381" s="56"/>
      <c r="E381" s="56"/>
      <c r="F381" s="56"/>
      <c r="G381" s="56"/>
      <c r="H381" s="56"/>
      <c r="I381" s="56"/>
      <c r="J381" s="56"/>
      <c r="K381" s="56"/>
      <c r="L381" s="56"/>
      <c r="M381" s="56"/>
      <c r="N381" s="56"/>
      <c r="O381" s="56"/>
    </row>
    <row r="382" spans="1:15" x14ac:dyDescent="0.25">
      <c r="A382" s="56"/>
      <c r="B382" s="56"/>
      <c r="C382" s="56"/>
      <c r="D382" s="56"/>
      <c r="E382" s="56"/>
      <c r="F382" s="56"/>
      <c r="G382" s="56"/>
      <c r="H382" s="56"/>
      <c r="I382" s="56"/>
      <c r="J382" s="56"/>
      <c r="K382" s="56"/>
      <c r="L382" s="56"/>
      <c r="M382" s="56"/>
      <c r="N382" s="56"/>
      <c r="O382" s="56"/>
    </row>
    <row r="383" spans="1:15" x14ac:dyDescent="0.25">
      <c r="A383" s="56"/>
      <c r="B383" s="56"/>
      <c r="C383" s="56"/>
      <c r="D383" s="56"/>
      <c r="E383" s="56"/>
      <c r="F383" s="56"/>
      <c r="G383" s="56"/>
      <c r="H383" s="56"/>
      <c r="I383" s="56"/>
      <c r="J383" s="56"/>
      <c r="K383" s="56"/>
      <c r="L383" s="56"/>
      <c r="M383" s="56"/>
      <c r="N383" s="56"/>
      <c r="O383" s="56"/>
    </row>
  </sheetData>
  <autoFilter ref="A6:O340" xr:uid="{9A904C3C-DED8-4FFD-A30C-BE4FFACAECEB}">
    <filterColumn colId="12" showButton="0"/>
  </autoFilter>
  <mergeCells count="15">
    <mergeCell ref="O6:O7"/>
    <mergeCell ref="L6:L7"/>
    <mergeCell ref="A1:N1"/>
    <mergeCell ref="I6:I7"/>
    <mergeCell ref="J6:J7"/>
    <mergeCell ref="K6:K7"/>
    <mergeCell ref="M6:N6"/>
    <mergeCell ref="A6:A7"/>
    <mergeCell ref="B6:B7"/>
    <mergeCell ref="H6:H7"/>
    <mergeCell ref="C6:C7"/>
    <mergeCell ref="D6:D7"/>
    <mergeCell ref="E6:E7"/>
    <mergeCell ref="F6:F7"/>
    <mergeCell ref="G6:G7"/>
  </mergeCells>
  <printOptions horizontalCentered="1"/>
  <pageMargins left="0.70866141732283472" right="0.70866141732283472" top="0.74803149606299213" bottom="0.74803149606299213" header="0.31496062992125984" footer="0.31496062992125984"/>
  <pageSetup paperSize="5" scale="6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25"/>
  <sheetViews>
    <sheetView workbookViewId="0">
      <selection activeCell="B16" sqref="B16"/>
    </sheetView>
  </sheetViews>
  <sheetFormatPr baseColWidth="10" defaultColWidth="10.7109375" defaultRowHeight="15" x14ac:dyDescent="0.25"/>
  <cols>
    <col min="1" max="1" width="6.7109375" customWidth="1"/>
    <col min="2" max="2" width="100.85546875" customWidth="1"/>
    <col min="3" max="3" width="11.42578125" customWidth="1"/>
  </cols>
  <sheetData>
    <row r="1" spans="1:2" ht="24" thickBot="1" x14ac:dyDescent="0.3">
      <c r="A1" s="68" t="s">
        <v>32</v>
      </c>
      <c r="B1" s="69"/>
    </row>
    <row r="2" spans="1:2" ht="15.75" thickBot="1" x14ac:dyDescent="0.3">
      <c r="A2" s="2"/>
      <c r="B2" s="1"/>
    </row>
    <row r="3" spans="1:2" ht="27.75" thickBot="1" x14ac:dyDescent="0.3">
      <c r="A3" s="17" t="s">
        <v>0</v>
      </c>
      <c r="B3" s="18" t="s">
        <v>1</v>
      </c>
    </row>
    <row r="4" spans="1:2" x14ac:dyDescent="0.25">
      <c r="A4" s="15">
        <v>1</v>
      </c>
      <c r="B4" s="16" t="s">
        <v>2</v>
      </c>
    </row>
    <row r="5" spans="1:2" x14ac:dyDescent="0.25">
      <c r="A5" s="10">
        <v>2</v>
      </c>
      <c r="B5" s="11" t="s">
        <v>3</v>
      </c>
    </row>
    <row r="6" spans="1:2" x14ac:dyDescent="0.25">
      <c r="A6" s="10">
        <v>3</v>
      </c>
      <c r="B6" s="11" t="s">
        <v>4</v>
      </c>
    </row>
    <row r="7" spans="1:2" x14ac:dyDescent="0.25">
      <c r="A7" s="10">
        <v>4</v>
      </c>
      <c r="B7" s="11" t="s">
        <v>5</v>
      </c>
    </row>
    <row r="8" spans="1:2" x14ac:dyDescent="0.25">
      <c r="A8" s="10">
        <v>5</v>
      </c>
      <c r="B8" s="11" t="s">
        <v>16</v>
      </c>
    </row>
    <row r="9" spans="1:2" x14ac:dyDescent="0.25">
      <c r="A9" s="10">
        <v>6</v>
      </c>
      <c r="B9" s="12" t="s">
        <v>17</v>
      </c>
    </row>
    <row r="10" spans="1:2" x14ac:dyDescent="0.25">
      <c r="A10" s="10">
        <v>7</v>
      </c>
      <c r="B10" s="12" t="s">
        <v>6</v>
      </c>
    </row>
    <row r="11" spans="1:2" ht="30" x14ac:dyDescent="0.25">
      <c r="A11" s="10">
        <v>8</v>
      </c>
      <c r="B11" s="12" t="s">
        <v>19</v>
      </c>
    </row>
    <row r="12" spans="1:2" x14ac:dyDescent="0.25">
      <c r="A12" s="10">
        <v>9</v>
      </c>
      <c r="B12" s="12" t="s">
        <v>18</v>
      </c>
    </row>
    <row r="13" spans="1:2" ht="45" x14ac:dyDescent="0.25">
      <c r="A13" s="10">
        <v>10</v>
      </c>
      <c r="B13" s="21" t="s">
        <v>25</v>
      </c>
    </row>
    <row r="14" spans="1:2" ht="30" x14ac:dyDescent="0.25">
      <c r="A14" s="10">
        <v>11</v>
      </c>
      <c r="B14" s="12" t="s">
        <v>24</v>
      </c>
    </row>
    <row r="15" spans="1:2" x14ac:dyDescent="0.25">
      <c r="A15" s="10">
        <v>12</v>
      </c>
      <c r="B15" s="12" t="s">
        <v>20</v>
      </c>
    </row>
    <row r="16" spans="1:2" x14ac:dyDescent="0.25">
      <c r="A16" s="10">
        <v>13</v>
      </c>
      <c r="B16" s="12" t="s">
        <v>26</v>
      </c>
    </row>
    <row r="17" spans="1:2" x14ac:dyDescent="0.25">
      <c r="A17" s="10">
        <v>14</v>
      </c>
      <c r="B17" s="12" t="s">
        <v>21</v>
      </c>
    </row>
    <row r="18" spans="1:2" x14ac:dyDescent="0.25">
      <c r="A18" s="10">
        <v>15</v>
      </c>
      <c r="B18" s="12" t="s">
        <v>27</v>
      </c>
    </row>
    <row r="19" spans="1:2" ht="30" x14ac:dyDescent="0.25">
      <c r="A19" s="10">
        <v>16</v>
      </c>
      <c r="B19" s="12" t="s">
        <v>22</v>
      </c>
    </row>
    <row r="20" spans="1:2" ht="30" x14ac:dyDescent="0.25">
      <c r="A20" s="10">
        <v>17</v>
      </c>
      <c r="B20" s="21" t="s">
        <v>68</v>
      </c>
    </row>
    <row r="21" spans="1:2" x14ac:dyDescent="0.25">
      <c r="A21" s="10">
        <v>18</v>
      </c>
      <c r="B21" s="12" t="s">
        <v>69</v>
      </c>
    </row>
    <row r="22" spans="1:2" x14ac:dyDescent="0.25">
      <c r="A22" s="10">
        <v>19</v>
      </c>
      <c r="B22" s="12" t="s">
        <v>8</v>
      </c>
    </row>
    <row r="23" spans="1:2" x14ac:dyDescent="0.25">
      <c r="A23" s="10">
        <v>20</v>
      </c>
      <c r="B23" s="12" t="s">
        <v>9</v>
      </c>
    </row>
    <row r="24" spans="1:2" x14ac:dyDescent="0.25">
      <c r="A24" s="10">
        <v>21</v>
      </c>
      <c r="B24" s="12" t="s">
        <v>10</v>
      </c>
    </row>
    <row r="25" spans="1:2" ht="15.75" thickBot="1" x14ac:dyDescent="0.3">
      <c r="A25" s="13">
        <v>22</v>
      </c>
      <c r="B25" s="14" t="s">
        <v>11</v>
      </c>
    </row>
  </sheetData>
  <mergeCells count="1">
    <mergeCell ref="A1:B1"/>
  </mergeCells>
  <pageMargins left="0.70866141732283472" right="0.70866141732283472" top="0.74803149606299213" bottom="0.74803149606299213" header="0.31496062992125984" footer="0.31496062992125984"/>
  <pageSetup scale="85" orientation="landscape" horizontalDpi="0"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2C1938-2051-437F-9B5A-4C18ECB346ED}">
  <dimension ref="A1"/>
  <sheetViews>
    <sheetView workbookViewId="0">
      <selection sqref="A1:L8"/>
    </sheetView>
  </sheetViews>
  <sheetFormatPr baseColWidth="10" defaultColWidth="10.7109375"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1</vt:i4>
      </vt:variant>
    </vt:vector>
  </HeadingPairs>
  <TitlesOfParts>
    <vt:vector size="6" baseType="lpstr">
      <vt:lpstr>Anexo 5</vt:lpstr>
      <vt:lpstr>Instructivo 5</vt:lpstr>
      <vt:lpstr>Anexo 6</vt:lpstr>
      <vt:lpstr>Instructivo 6</vt:lpstr>
      <vt:lpstr>Hoja1</vt:lpstr>
      <vt:lpstr>'Anexo 5'!Área_de_impresión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Auditor</dc:creator>
  <cp:lastModifiedBy>PC-4</cp:lastModifiedBy>
  <cp:lastPrinted>2021-04-27T14:54:19Z</cp:lastPrinted>
  <dcterms:created xsi:type="dcterms:W3CDTF">2016-06-01T15:51:46Z</dcterms:created>
  <dcterms:modified xsi:type="dcterms:W3CDTF">2021-04-27T15:30:32Z</dcterms:modified>
</cp:coreProperties>
</file>